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VÍTEK\PRÁCE\Dýšina\oprava MK 2020\husovo náměstí\soupis prací\"/>
    </mc:Choice>
  </mc:AlternateContent>
  <bookViews>
    <workbookView xWindow="0" yWindow="0" windowWidth="0" windowHeight="0"/>
  </bookViews>
  <sheets>
    <sheet name="Rekapitulace stavby" sheetId="1" r:id="rId1"/>
    <sheet name="0146a - Husova" sheetId="2" r:id="rId2"/>
    <sheet name="0146b - Přátelství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'0146a - Husova'!$C$88:$K$210</definedName>
    <definedName name="_xlnm.Print_Area" localSheetId="1">'0146a - Husova'!$C$4:$J$39,'0146a - Husova'!$C$45:$J$70,'0146a - Husova'!$C$76:$K$210</definedName>
    <definedName name="_xlnm.Print_Titles" localSheetId="1">'0146a - Husova'!$88:$88</definedName>
    <definedName name="_xlnm._FilterDatabase" localSheetId="2" hidden="1">'0146b - Přátelství'!$C$87:$K$156</definedName>
    <definedName name="_xlnm.Print_Area" localSheetId="2">'0146b - Přátelství'!$C$4:$J$39,'0146b - Přátelství'!$C$45:$J$69,'0146b - Přátelství'!$C$75:$K$156</definedName>
    <definedName name="_xlnm.Print_Titles" localSheetId="2">'0146b - Přátelství'!$87:$87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55"/>
  <c r="BH155"/>
  <c r="BG155"/>
  <c r="BF155"/>
  <c r="T155"/>
  <c r="T154"/>
  <c r="R155"/>
  <c r="R154"/>
  <c r="P155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0"/>
  <c r="BH140"/>
  <c r="BG140"/>
  <c r="BF140"/>
  <c r="T140"/>
  <c r="R140"/>
  <c r="P140"/>
  <c r="BI136"/>
  <c r="BH136"/>
  <c r="BG136"/>
  <c r="BF136"/>
  <c r="T136"/>
  <c r="R136"/>
  <c r="P136"/>
  <c r="BI127"/>
  <c r="BH127"/>
  <c r="BG127"/>
  <c r="BF127"/>
  <c r="T127"/>
  <c r="R127"/>
  <c r="P127"/>
  <c r="BI120"/>
  <c r="BH120"/>
  <c r="BG120"/>
  <c r="BF120"/>
  <c r="T120"/>
  <c r="R120"/>
  <c r="P120"/>
  <c r="BI117"/>
  <c r="BH117"/>
  <c r="BG117"/>
  <c r="BF117"/>
  <c r="T117"/>
  <c r="T116"/>
  <c r="R117"/>
  <c r="R116"/>
  <c r="P117"/>
  <c r="P116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F82"/>
  <c r="E80"/>
  <c r="F52"/>
  <c r="E50"/>
  <c r="J24"/>
  <c r="E24"/>
  <c r="J85"/>
  <c r="J23"/>
  <c r="J21"/>
  <c r="E21"/>
  <c r="J84"/>
  <c r="J20"/>
  <c r="J18"/>
  <c r="E18"/>
  <c r="F85"/>
  <c r="J17"/>
  <c r="J15"/>
  <c r="E15"/>
  <c r="F84"/>
  <c r="J14"/>
  <c r="J12"/>
  <c r="J52"/>
  <c r="E7"/>
  <c r="E78"/>
  <c i="2" r="J37"/>
  <c r="J36"/>
  <c i="1" r="AY55"/>
  <c i="2" r="J35"/>
  <c i="1" r="AX55"/>
  <c i="2" r="BI209"/>
  <c r="BH209"/>
  <c r="BG209"/>
  <c r="BF209"/>
  <c r="T209"/>
  <c r="T208"/>
  <c r="R209"/>
  <c r="R208"/>
  <c r="P209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8"/>
  <c r="BH198"/>
  <c r="BG198"/>
  <c r="BF198"/>
  <c r="T198"/>
  <c r="T197"/>
  <c r="R198"/>
  <c r="R197"/>
  <c r="P198"/>
  <c r="P197"/>
  <c r="BI190"/>
  <c r="BH190"/>
  <c r="BG190"/>
  <c r="BF190"/>
  <c r="T190"/>
  <c r="R190"/>
  <c r="P190"/>
  <c r="BI185"/>
  <c r="BH185"/>
  <c r="BG185"/>
  <c r="BF185"/>
  <c r="T185"/>
  <c r="R185"/>
  <c r="P185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T150"/>
  <c r="R151"/>
  <c r="R150"/>
  <c r="P151"/>
  <c r="P150"/>
  <c r="BI143"/>
  <c r="BH143"/>
  <c r="BG143"/>
  <c r="BF143"/>
  <c r="T143"/>
  <c r="R143"/>
  <c r="P143"/>
  <c r="BI139"/>
  <c r="BH139"/>
  <c r="BG139"/>
  <c r="BF139"/>
  <c r="T139"/>
  <c r="R139"/>
  <c r="P139"/>
  <c r="BI137"/>
  <c r="BH137"/>
  <c r="BG137"/>
  <c r="BF137"/>
  <c r="T137"/>
  <c r="R137"/>
  <c r="P137"/>
  <c r="BI133"/>
  <c r="BH133"/>
  <c r="BG133"/>
  <c r="BF133"/>
  <c r="T133"/>
  <c r="R133"/>
  <c r="P133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BI109"/>
  <c r="BH109"/>
  <c r="BG109"/>
  <c r="BF109"/>
  <c r="T109"/>
  <c r="R109"/>
  <c r="P109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F83"/>
  <c r="E81"/>
  <c r="F52"/>
  <c r="E50"/>
  <c r="J24"/>
  <c r="E24"/>
  <c r="J86"/>
  <c r="J23"/>
  <c r="J21"/>
  <c r="E21"/>
  <c r="J54"/>
  <c r="J20"/>
  <c r="J18"/>
  <c r="E18"/>
  <c r="F86"/>
  <c r="J17"/>
  <c r="J15"/>
  <c r="E15"/>
  <c r="F54"/>
  <c r="J14"/>
  <c r="J12"/>
  <c r="J83"/>
  <c r="E7"/>
  <c r="E79"/>
  <c i="1" r="L50"/>
  <c r="AM50"/>
  <c r="AM49"/>
  <c r="L49"/>
  <c r="AM47"/>
  <c r="L47"/>
  <c r="L45"/>
  <c r="L44"/>
  <c i="2" r="BK204"/>
  <c r="J162"/>
  <c i="3" r="J91"/>
  <c i="2" r="J105"/>
  <c r="BK168"/>
  <c i="3" r="J150"/>
  <c r="J120"/>
  <c r="J109"/>
  <c i="2" r="BK139"/>
  <c r="J121"/>
  <c r="J202"/>
  <c r="J109"/>
  <c r="J117"/>
  <c r="BK166"/>
  <c r="BK102"/>
  <c r="BK160"/>
  <c r="J95"/>
  <c r="J172"/>
  <c i="3" r="BK136"/>
  <c r="J117"/>
  <c r="BK106"/>
  <c r="J155"/>
  <c i="2" r="BK125"/>
  <c i="3" r="BK94"/>
  <c i="2" r="J166"/>
  <c r="J98"/>
  <c r="BK180"/>
  <c r="J206"/>
  <c r="J151"/>
  <c r="BK206"/>
  <c r="BK137"/>
  <c r="BK202"/>
  <c i="3" r="BK120"/>
  <c r="BK109"/>
  <c i="2" r="BK176"/>
  <c r="J156"/>
  <c i="3" r="BK140"/>
  <c i="2" r="BK162"/>
  <c r="BK209"/>
  <c r="J190"/>
  <c r="BK121"/>
  <c r="J154"/>
  <c r="J198"/>
  <c r="BK92"/>
  <c i="3" r="J136"/>
  <c r="J114"/>
  <c r="J94"/>
  <c i="2" r="BK172"/>
  <c r="BK95"/>
  <c r="J204"/>
  <c r="J133"/>
  <c r="J209"/>
  <c r="J160"/>
  <c i="3" r="BK103"/>
  <c i="2" r="J143"/>
  <c r="J180"/>
  <c i="3" r="BK152"/>
  <c r="J140"/>
  <c r="J112"/>
  <c r="BK91"/>
  <c i="2" r="BK190"/>
  <c i="3" r="J148"/>
  <c r="J96"/>
  <c i="2" r="BK98"/>
  <c r="BK156"/>
  <c i="3" r="BK96"/>
  <c i="2" r="J92"/>
  <c r="BK164"/>
  <c i="3" r="J152"/>
  <c r="BK117"/>
  <c r="J106"/>
  <c r="BK155"/>
  <c i="2" r="J139"/>
  <c i="3" r="J103"/>
  <c i="2" r="J168"/>
  <c r="BK105"/>
  <c r="BK109"/>
  <c r="BK154"/>
  <c r="BK185"/>
  <c r="BK133"/>
  <c r="BK117"/>
  <c i="3" r="BK127"/>
  <c r="BK112"/>
  <c i="2" r="BK143"/>
  <c r="J164"/>
  <c i="3" r="J127"/>
  <c i="2" r="J176"/>
  <c r="J125"/>
  <c r="BK151"/>
  <c r="BK198"/>
  <c i="1" r="AS54"/>
  <c i="2" r="J102"/>
  <c i="3" r="BK148"/>
  <c r="BK114"/>
  <c r="J100"/>
  <c i="2" r="J185"/>
  <c i="3" r="BK150"/>
  <c r="BK100"/>
  <c i="2" r="J137"/>
  <c i="3" l="1" r="R90"/>
  <c r="P147"/>
  <c r="P146"/>
  <c i="2" r="T116"/>
  <c r="P171"/>
  <c r="BK201"/>
  <c r="R201"/>
  <c r="R200"/>
  <c i="3" r="R119"/>
  <c r="R147"/>
  <c r="R146"/>
  <c i="2" r="P91"/>
  <c r="T91"/>
  <c r="R153"/>
  <c r="R171"/>
  <c r="T201"/>
  <c r="T200"/>
  <c i="3" r="BK119"/>
  <c r="J119"/>
  <c r="J65"/>
  <c r="T147"/>
  <c r="T146"/>
  <c i="2" r="BK91"/>
  <c r="J91"/>
  <c r="J61"/>
  <c r="BK116"/>
  <c r="J116"/>
  <c r="J62"/>
  <c r="BK153"/>
  <c r="J153"/>
  <c r="J64"/>
  <c r="BK171"/>
  <c r="J171"/>
  <c r="J65"/>
  <c i="3" r="T90"/>
  <c r="BK99"/>
  <c r="J99"/>
  <c r="J62"/>
  <c r="P99"/>
  <c i="2" r="R116"/>
  <c r="P153"/>
  <c r="T171"/>
  <c r="P201"/>
  <c r="P200"/>
  <c i="3" r="P119"/>
  <c r="BK147"/>
  <c i="2" r="P116"/>
  <c r="T153"/>
  <c i="3" r="BK90"/>
  <c r="J90"/>
  <c r="J61"/>
  <c r="P90"/>
  <c r="R99"/>
  <c r="T99"/>
  <c r="BK111"/>
  <c r="J111"/>
  <c r="J63"/>
  <c r="P111"/>
  <c r="R111"/>
  <c r="T111"/>
  <c i="2" r="R91"/>
  <c r="R90"/>
  <c r="R89"/>
  <c i="3" r="T119"/>
  <c i="2" r="F55"/>
  <c r="BE95"/>
  <c r="BE139"/>
  <c r="BE154"/>
  <c r="BE190"/>
  <c i="3" r="E48"/>
  <c r="F54"/>
  <c r="J55"/>
  <c r="BE91"/>
  <c r="BE96"/>
  <c r="BE127"/>
  <c r="BE136"/>
  <c r="BE148"/>
  <c r="BE152"/>
  <c i="2" r="J85"/>
  <c r="BE105"/>
  <c r="BE109"/>
  <c r="BE137"/>
  <c r="BE166"/>
  <c r="F85"/>
  <c r="BE98"/>
  <c r="BE102"/>
  <c r="BE156"/>
  <c r="BE185"/>
  <c r="BE206"/>
  <c r="BK150"/>
  <c r="J150"/>
  <c r="J63"/>
  <c i="3" r="J54"/>
  <c r="J82"/>
  <c r="BE100"/>
  <c r="BE103"/>
  <c r="BE106"/>
  <c r="BE109"/>
  <c r="BE112"/>
  <c r="BE114"/>
  <c r="BE117"/>
  <c r="BE120"/>
  <c r="BE140"/>
  <c r="BE150"/>
  <c i="2" r="E48"/>
  <c r="BE133"/>
  <c r="BE160"/>
  <c r="BE162"/>
  <c r="BE176"/>
  <c r="BE198"/>
  <c i="3" r="BE155"/>
  <c r="BK154"/>
  <c r="J154"/>
  <c r="J68"/>
  <c i="2" r="BE202"/>
  <c r="BK208"/>
  <c r="J208"/>
  <c r="J69"/>
  <c r="BE117"/>
  <c r="BE121"/>
  <c r="BE125"/>
  <c r="BE151"/>
  <c r="BE168"/>
  <c r="BE172"/>
  <c r="BK197"/>
  <c r="J197"/>
  <c r="J66"/>
  <c i="3" r="F55"/>
  <c r="BE94"/>
  <c i="2" r="J52"/>
  <c r="J55"/>
  <c r="BE92"/>
  <c r="BE164"/>
  <c r="BE180"/>
  <c r="BE204"/>
  <c r="BE209"/>
  <c i="3" r="BK116"/>
  <c r="J116"/>
  <c r="J64"/>
  <c i="2" r="BE143"/>
  <c r="F36"/>
  <c i="1" r="BC55"/>
  <c i="3" r="J34"/>
  <c i="1" r="AW56"/>
  <c i="3" r="F34"/>
  <c i="1" r="BA56"/>
  <c i="3" r="F35"/>
  <c i="1" r="BB56"/>
  <c i="2" r="F37"/>
  <c i="1" r="BD55"/>
  <c i="3" r="F37"/>
  <c i="1" r="BD56"/>
  <c i="3" r="F36"/>
  <c i="1" r="BC56"/>
  <c i="2" r="F34"/>
  <c i="1" r="BA55"/>
  <c i="2" r="J34"/>
  <c i="1" r="AW55"/>
  <c i="2" r="F35"/>
  <c i="1" r="BB55"/>
  <c i="2" l="1" r="T90"/>
  <c r="T89"/>
  <c r="BK200"/>
  <c r="J200"/>
  <c r="J67"/>
  <c i="3" r="T89"/>
  <c r="T88"/>
  <c i="2" r="P90"/>
  <c r="P89"/>
  <c i="1" r="AU55"/>
  <c i="3" r="R89"/>
  <c r="R88"/>
  <c r="BK146"/>
  <c r="J146"/>
  <c r="J66"/>
  <c r="P89"/>
  <c r="P88"/>
  <c i="1" r="AU56"/>
  <c i="2" r="BK90"/>
  <c r="BK89"/>
  <c r="J89"/>
  <c r="J201"/>
  <c r="J68"/>
  <c i="3" r="J147"/>
  <c r="J67"/>
  <c r="BK89"/>
  <c r="J89"/>
  <c r="J60"/>
  <c i="2" r="J33"/>
  <c i="1" r="AV55"/>
  <c r="AT55"/>
  <c i="3" r="F33"/>
  <c i="1" r="AZ56"/>
  <c i="2" r="J30"/>
  <c i="1" r="AG55"/>
  <c i="2" r="F33"/>
  <c i="1" r="AZ55"/>
  <c i="3" r="J33"/>
  <c i="1" r="AV56"/>
  <c r="AT56"/>
  <c r="BA54"/>
  <c r="W30"/>
  <c r="BC54"/>
  <c r="W32"/>
  <c r="BB54"/>
  <c r="W31"/>
  <c r="BD54"/>
  <c r="W33"/>
  <c i="2" l="1" r="J39"/>
  <c r="J90"/>
  <c r="J60"/>
  <c r="J59"/>
  <c i="3" r="BK88"/>
  <c r="J88"/>
  <c r="J59"/>
  <c i="1" r="AN55"/>
  <c r="AX54"/>
  <c r="AY54"/>
  <c r="AZ54"/>
  <c r="W29"/>
  <c r="AU54"/>
  <c r="AW54"/>
  <c r="AK30"/>
  <c l="1" r="AV54"/>
  <c r="AK29"/>
  <c i="3" r="J30"/>
  <c i="1" r="AG56"/>
  <c r="AN56"/>
  <c i="3" l="1" r="J39"/>
  <c i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<sst xmlns="http://schemas.openxmlformats.org/spreadsheetml/2006/main">
  <si>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</si>
  <si>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</si>
  <si>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</si>
  <si>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</si>
  <si>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</si>
  <si>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{25fb260f-f222-41b7-9382-c7a87c671b2b}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</si>
  <si>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</si>
  <si>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</si>
  <si>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</si>
  <si>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</si>
  <si>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</si>
  <si>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</si>
  <si>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</si>
  <si>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</si>
  <si>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0146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</si>
  <si>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</si>
  <si>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</si>
  <si>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DÝŠINA – OKOLO HUSOVA PARKU (HUSOVA – PŘÁTELSTVÍ) REKONSTRUKCE MK</t>
  </si>
  <si>
    <t>KSO:</t>
  </si>
  <si>
    <t/>
  </si>
  <si>
    <t>CC-CZ:</t>
  </si>
  <si>
    <t>Místo:</t>
  </si>
  <si>
    <t xml:space="preserve"> </t>
  </si>
  <si>
    <t>Datum:</t>
  </si>
  <si>
    <t>28. 1. 2020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</si>
  <si>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</si>
  <si>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</si>
  <si>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</si>
  <si>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</si>
  <si>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</si>
  <si>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</si>
  <si>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</si>
  <si>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</si>
  <si>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</si>
  <si>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</si>
  <si>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</si>
  <si>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</si>
  <si>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</si>
  <si>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</si>
  <si>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</si>
  <si>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</si>
  <si>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</si>
  <si>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</si>
  <si>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</si>
  <si>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</si>
  <si>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</si>
  <si>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</si>
  <si>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</si>
  <si>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</si>
  <si>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</si>
  <si>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</si>
  <si>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</si>
  <si>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</si>
  <si>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</si>
  <si>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</si>
  <si>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</si>
  <si>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</si>
  <si>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</si>
  <si>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</si>
  <si>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</si>
  <si>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</si>
  <si>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</si>
  <si>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</si>
  <si>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</si>
  <si>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</si>
  <si>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</si>
  <si>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</si>
  <si>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</si>
  <si>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</si>
  <si>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</si>
  <si>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</si>
  <si>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</si>
  <si>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</si>
  <si>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</si>
  <si>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0146a</t>
  </si>
  <si>
    <t>Husova</t>
  </si>
  <si>
    <t>STA</t>
  </si>
  <si>
    <t>1</t>
  </si>
  <si>
    <t>{d03b8833-955c-4dbd-af20-f56e7c99d341}</t>
  </si>
  <si>
    <t>2</t>
  </si>
  <si>
    <t>0146b</t>
  </si>
  <si>
    <t>Přátelství</t>
  </si>
  <si>
    <t>{350dcc9c-6be2-4a25-ae70-c28daac6f4f4}</t>
  </si>
  <si>
    <t>KRYCÍ LIST SOUPISU PRACÍ</t>
  </si>
  <si>
    <t>Objekt:</t>
  </si>
  <si>
    <t>0146a - Husova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</si>
  <si>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</si>
  <si>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</si>
  <si>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</si>
  <si>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</si>
  <si>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</si>
  <si>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</si>
  <si>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</si>
  <si>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</si>
  <si>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</si>
  <si>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</si>
  <si>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</si>
  <si>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</si>
  <si>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</si>
  <si>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</si>
  <si>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</si>
  <si>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</si>
  <si>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</si>
  <si>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</si>
  <si>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</si>
  <si>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</si>
  <si>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</si>
  <si>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</si>
  <si>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</si>
  <si>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</si>
  <si>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</si>
  <si>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</si>
  <si>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</si>
  <si>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</si>
  <si>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</si>
  <si>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</si>
  <si>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</si>
  <si>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</si>
  <si>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113107143</t>
  </si>
  <si>
    <t>Odstranění podkladu živičného tl 150 mm ručně</t>
  </si>
  <si>
    <t>m2</t>
  </si>
  <si>
    <t>CS ÚRS 2019 01</t>
  </si>
  <si>
    <t>4</t>
  </si>
  <si>
    <t>1939186692</t>
  </si>
  <si>
    <t>PP</t>
  </si>
  <si>
    <t>Odstranění podkladů nebo krytů ručně s přemístěním hmot na skládku na vzdálenost do 3 m nebo s naložením na dopravní prostředek živičných, o tl. vrstvy přes 100 do 150 mm</t>
  </si>
  <si>
    <t>P</t>
  </si>
  <si>
    <t xml:space="preserve">Poznámka k položce:_x000d_
sanace_x000d_
</t>
  </si>
  <si>
    <t>113154113</t>
  </si>
  <si>
    <t>Frézování živičného krytu tl 50 mm pruh š 0,5 m pl do 500 m2 bez překážek v trase</t>
  </si>
  <si>
    <t>8576278</t>
  </si>
  <si>
    <t>Frézování živičného podkladu nebo krytu s naložením na dopravní prostředek plochy do 500 m2 bez překážek v trase pruhu šířky do 0,5 m, tloušťky vrstvy 50 mm</t>
  </si>
  <si>
    <t>Poznámka k položce:_x000d_
použito zpětně do stavby krajnice a sjezdy</t>
  </si>
  <si>
    <t>3</t>
  </si>
  <si>
    <t>122202201</t>
  </si>
  <si>
    <t>Odkopávky a prokopávky nezapažené pro silnice objemu do 100 m3 v hornině tř. 3</t>
  </si>
  <si>
    <t>m3</t>
  </si>
  <si>
    <t>1048715880</t>
  </si>
  <si>
    <t>Odkopávky a prokopávky nezapažené pro silnice s přemístěním výkopku v příčných profilech na vzdálenost do 15 m nebo s naložením na dopravní prostředek v hornině tř. 3 do 100 m3</t>
  </si>
  <si>
    <t>VV</t>
  </si>
  <si>
    <t>sjezdy</t>
  </si>
  <si>
    <t>26*0,25</t>
  </si>
  <si>
    <t>162701105</t>
  </si>
  <si>
    <t>Vodorovné přemístění do 10000 m výkopku/sypaniny z horniny tř. 1 až 4</t>
  </si>
  <si>
    <t>1235315009</t>
  </si>
  <si>
    <t>Vodorovné přemístění výkopku nebo sypaniny po suchu na obvyklém dopravním prostředku, bez naložení výkopku, avšak se složením bez rozhrnutí z horniny tř. 1 až 4 na vzdálenost přes 9 000 do 10 000 m</t>
  </si>
  <si>
    <t>5</t>
  </si>
  <si>
    <t>162701109</t>
  </si>
  <si>
    <t>Příplatek k vodorovnému přemístění výkopku/sypaniny z horniny tř. 1 až 4 ZKD 1000 m přes 10000 m</t>
  </si>
  <si>
    <t>1224714840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</si>
  <si>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</si>
  <si>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Poznámka k položce:_x000d_
skládka do 20km</t>
  </si>
  <si>
    <t>6,5*10 'Přepočtené koeficientem množství</t>
  </si>
  <si>
    <t>6</t>
  </si>
  <si>
    <t>181951102</t>
  </si>
  <si>
    <t>Úprava pláně v hornině tř. 1 až 4 se zhutněním</t>
  </si>
  <si>
    <t>1302066081</t>
  </si>
  <si>
    <t>Úprava pláně vyrovnáním výškových rozdílů v hornině tř. 1 až 4 se zhutněním</t>
  </si>
  <si>
    <t>sjezdy/vjezdy</t>
  </si>
  <si>
    <t>26</t>
  </si>
  <si>
    <t xml:space="preserve">sanace </t>
  </si>
  <si>
    <t>100</t>
  </si>
  <si>
    <t>Součet</t>
  </si>
  <si>
    <t>Komunikace pozemní</t>
  </si>
  <si>
    <t>7</t>
  </si>
  <si>
    <t>564851111</t>
  </si>
  <si>
    <t>Podklad ze štěrkodrtě ŠD tl 150 mm</t>
  </si>
  <si>
    <t>358045690</t>
  </si>
  <si>
    <t>Podklad ze štěrkodrti ŠD s rozprostřením a zhutněním, po zhutnění tl. 150 mm</t>
  </si>
  <si>
    <t>8</t>
  </si>
  <si>
    <t>564911411</t>
  </si>
  <si>
    <t>Podklad z asfaltového recyklátu tl 50 mm</t>
  </si>
  <si>
    <t>-2138192873</t>
  </si>
  <si>
    <t>Podklad nebo podsyp z asfaltového recyklátu s rozprostřením a zhutněním, po zhutnění tl. 50 mm</t>
  </si>
  <si>
    <t xml:space="preserve">sjezdy </t>
  </si>
  <si>
    <t>9</t>
  </si>
  <si>
    <t>565135111</t>
  </si>
  <si>
    <t>Asfaltový beton vrstva podkladní ACP 16 (obalované kamenivo OKS) tl 50 mm š do 3 m</t>
  </si>
  <si>
    <t>327926364</t>
  </si>
  <si>
    <t>Asfaltový beton vrstva podkladní ACP 16 (obalované kamenivo střednězrnné - OKS) s rozprostřením a zhutněním v pruhu šířky do 3 m, po zhutnění tl. 50 mm</t>
  </si>
  <si>
    <t>Poznámka k položce:_x000d_
OPRAVA POŠKOZENÝCH MÍST PODKLADNÍ VRSTVY SMĚSÍ ACP 16+; MIN. 50 MM; ČSN 73 6121</t>
  </si>
  <si>
    <t xml:space="preserve">Vyrovnávky podkladu </t>
  </si>
  <si>
    <t>150</t>
  </si>
  <si>
    <t>sanace asf. povrchu</t>
  </si>
  <si>
    <t>10</t>
  </si>
  <si>
    <t>567122111</t>
  </si>
  <si>
    <t>Podklad ze směsi stmelené cementem SC C 8/10 (KSC I) tl 120 mm</t>
  </si>
  <si>
    <t>425289092</t>
  </si>
  <si>
    <t>Podklad ze směsi stmelené cementem SC bez dilatačních spár, s rozprostřením a zhutněním SC C 8/10 (KSC I), po zhutnění tl. 120 mm</t>
  </si>
  <si>
    <t>sanace neúnosných míst</t>
  </si>
  <si>
    <t>11</t>
  </si>
  <si>
    <t>569931132</t>
  </si>
  <si>
    <t>Zpevnění krajnic asfaltovým recyklátem tl 100 mm</t>
  </si>
  <si>
    <t>1964685024</t>
  </si>
  <si>
    <t>Zpevnění krajnic nebo komunikací pro pěší s rozprostřením a zhutněním, po zhutnění asfaltovým recyklátem tl. 100 mm</t>
  </si>
  <si>
    <t>12</t>
  </si>
  <si>
    <t>573211112</t>
  </si>
  <si>
    <t>Postřik živičný spojovací z asfaltu v množství 0,70 kg/m2</t>
  </si>
  <si>
    <t>1063100090</t>
  </si>
  <si>
    <t>Postřik spojovací PS bez posypu kamenivem z asfaltu silničního, v množství 0,70 kg/m2</t>
  </si>
  <si>
    <t>Poznámka k položce:_x000d_
SPOJOVACÍ POSTŘIK PS-CP; 0,5-0,7 KG/M2</t>
  </si>
  <si>
    <t>320+111</t>
  </si>
  <si>
    <t>13</t>
  </si>
  <si>
    <t>577144121</t>
  </si>
  <si>
    <t>Asfaltový beton vrstva obrusná ACO 11 (ABS) tř. I tl 50 mm š přes 3 m z nemodifikovaného asfaltu</t>
  </si>
  <si>
    <t>37128644</t>
  </si>
  <si>
    <t>Asfaltový beton vrstva obrusná ACO 11 (ABS) s rozprostřením a se zhutněním z nemodifikovaného asfaltu v pruhu šířky přes 3 m tř. I, po zhutnění tl. 50 mm</t>
  </si>
  <si>
    <t>vozovka</t>
  </si>
  <si>
    <t>34</t>
  </si>
  <si>
    <t>Trubní vedení</t>
  </si>
  <si>
    <t>14</t>
  </si>
  <si>
    <t>899331111</t>
  </si>
  <si>
    <t>Výšková úprava uličního vstupu nebo vpusti do 200 mm zvýšením poklopu</t>
  </si>
  <si>
    <t>kus</t>
  </si>
  <si>
    <t>-1883304669</t>
  </si>
  <si>
    <t>Ostatní konstrukce a práce, bourání</t>
  </si>
  <si>
    <t>914111111</t>
  </si>
  <si>
    <t>Montáž svislé dopravní značky do velikosti 1 m2 objímkami na sloupek nebo konzolu</t>
  </si>
  <si>
    <t>-846811520</t>
  </si>
  <si>
    <t>Montáž svislé dopravní značky základní velikosti do 1 m2 objímkami na sloupky nebo konzoly</t>
  </si>
  <si>
    <t>16</t>
  </si>
  <si>
    <t>M</t>
  </si>
  <si>
    <t>40445475</t>
  </si>
  <si>
    <t>značka dopravní svislá retroreflexní fólie tř 1 FeZn prolis trojúhelník 900mm</t>
  </si>
  <si>
    <t>-2027502353</t>
  </si>
  <si>
    <t>P4</t>
  </si>
  <si>
    <t>17</t>
  </si>
  <si>
    <t>914511112</t>
  </si>
  <si>
    <t>Montáž sloupku dopravních značek délky do 3,5 m s betonovým základem a patkou</t>
  </si>
  <si>
    <t>-705816601</t>
  </si>
  <si>
    <t>Montáž sloupku dopravních značek délky do 3,5 m do hliníkové patky</t>
  </si>
  <si>
    <t>18</t>
  </si>
  <si>
    <t>40445225</t>
  </si>
  <si>
    <t>sloupek pro dopravní značku Zn D 60mm v 3,5m</t>
  </si>
  <si>
    <t>1195366482</t>
  </si>
  <si>
    <t>19</t>
  </si>
  <si>
    <t>40445240</t>
  </si>
  <si>
    <t>patka pro sloupek Al D 60mm</t>
  </si>
  <si>
    <t>-319105312</t>
  </si>
  <si>
    <t>20</t>
  </si>
  <si>
    <t>919732211</t>
  </si>
  <si>
    <t>Styčná spára napojení nového živičného povrchu na stávající za tepla š 15 mm hl 25 mm s prořezáním</t>
  </si>
  <si>
    <t>m</t>
  </si>
  <si>
    <t>217985564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</si>
  <si>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</si>
  <si>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938909311</t>
  </si>
  <si>
    <t>Čištění vozovek metením strojně podkladu nebo krytu betonového nebo živičného</t>
  </si>
  <si>
    <t>2127158401</t>
  </si>
  <si>
    <t>Čištění vozovek metením bláta, prachu nebo hlinitého nánosu s odklizením na hromady na vzdálenost do 20 m nebo naložením na dopravní prostředek strojně povrchu podkladu nebo krytu betonového nebo živičného</t>
  </si>
  <si>
    <t>111+320</t>
  </si>
  <si>
    <t>997</t>
  </si>
  <si>
    <t>Přesun sutě</t>
  </si>
  <si>
    <t>22</t>
  </si>
  <si>
    <t>997221551</t>
  </si>
  <si>
    <t>Vodorovná doprava suti ze sypkých materiálů do 1 km</t>
  </si>
  <si>
    <t>t</t>
  </si>
  <si>
    <t>1979607585</t>
  </si>
  <si>
    <t>Vodorovná doprava suti bez naložení, ale se složením a s hrubým urovnáním ze sypkých materiálů, na vzdálenost do 1 km</t>
  </si>
  <si>
    <t>Metení</t>
  </si>
  <si>
    <t>8,62</t>
  </si>
  <si>
    <t>23</t>
  </si>
  <si>
    <t>997221559</t>
  </si>
  <si>
    <t>Příplatek ZKD 1 km u vodorovné dopravy suti ze sypkých materiálů</t>
  </si>
  <si>
    <t>-954959623</t>
  </si>
  <si>
    <t>Vodorovná doprava suti bez naložení, ale se složením a s hrubým urovnáním Příplatek k ceně za každý další i započatý 1 km přes 1 km</t>
  </si>
  <si>
    <t>Metení do 20km</t>
  </si>
  <si>
    <t>8,62*19</t>
  </si>
  <si>
    <t>24</t>
  </si>
  <si>
    <t>997221571</t>
  </si>
  <si>
    <t>Vodorovná doprava vybouraných hmot do 1 km</t>
  </si>
  <si>
    <t>-296141057</t>
  </si>
  <si>
    <t>Vodorovná doprava vybouraných hmot bez naložení, ale se složením a s hrubým urovnáním na vzdálenost do 1 km</t>
  </si>
  <si>
    <t>asf. kry</t>
  </si>
  <si>
    <t>31,6</t>
  </si>
  <si>
    <t>25</t>
  </si>
  <si>
    <t>997221579</t>
  </si>
  <si>
    <t>Příplatek ZKD 1 km u vodorovné dopravy vybouraných hmot</t>
  </si>
  <si>
    <t>303032861</t>
  </si>
  <si>
    <t>Vodorovná doprava vybouraných hmot bez naložení, ale se složením a s hrubým urovnáním na vzdálenost Příplatek k ceně za každý další i započatý 1 km přes 1 km</t>
  </si>
  <si>
    <t xml:space="preserve">Poznámka k položce:_x000d_
skládka 19km_x000d_
</t>
  </si>
  <si>
    <t>31,6*19 'Přepočtené koeficientem množství</t>
  </si>
  <si>
    <t>997221845</t>
  </si>
  <si>
    <t>Poplatek za uložení na skládce (skládkovné) odpadu asfaltového bez dehtu kód odpadu 170 302</t>
  </si>
  <si>
    <t>-1593002707</t>
  </si>
  <si>
    <t>Poplatek za uložení stavebního odpadu na skládce (skládkovné) asfaltového bez obsahu dehtu zatříděného do Katalogu odpadů pod kódem 170 302</t>
  </si>
  <si>
    <t>metení</t>
  </si>
  <si>
    <t>asf.kry</t>
  </si>
  <si>
    <t>998</t>
  </si>
  <si>
    <t>Přesun hmot</t>
  </si>
  <si>
    <t>27</t>
  </si>
  <si>
    <t>998225111</t>
  </si>
  <si>
    <t>Přesun hmot pro pozemní komunikace s krytem z kamene, monolitickým betonovým nebo živičným</t>
  </si>
  <si>
    <t>-305981232</t>
  </si>
  <si>
    <t>Přesun hmot pro komunikace s krytem z kameniva, monolitickým betonovým nebo živičným dopravní vzdálenost do 200 m jakékoliv délky objektu</t>
  </si>
  <si>
    <t>VRN</t>
  </si>
  <si>
    <t>Vedlejší rozpočtové náklady</t>
  </si>
  <si>
    <t>VRN1</t>
  </si>
  <si>
    <t>Průzkumné, geodetické a projektové práce</t>
  </si>
  <si>
    <t>28</t>
  </si>
  <si>
    <t>012103000</t>
  </si>
  <si>
    <t>Geodetické práce před výstavbou</t>
  </si>
  <si>
    <t>1024</t>
  </si>
  <si>
    <t>-689525022</t>
  </si>
  <si>
    <t>Geodetické práce před výstavbou-vytyčení stavby</t>
  </si>
  <si>
    <t>29</t>
  </si>
  <si>
    <t>012303000</t>
  </si>
  <si>
    <t>Geodetické práce po výstavbě</t>
  </si>
  <si>
    <t>-1531027838</t>
  </si>
  <si>
    <t>30</t>
  </si>
  <si>
    <t>013254000</t>
  </si>
  <si>
    <t>Dokumentace skutečného provedení stavby</t>
  </si>
  <si>
    <t>71945418</t>
  </si>
  <si>
    <t>VRN3</t>
  </si>
  <si>
    <t>Zařízení staveniště</t>
  </si>
  <si>
    <t>31</t>
  </si>
  <si>
    <t>034303000</t>
  </si>
  <si>
    <t>Dopravní značení na staveništi</t>
  </si>
  <si>
    <t>-68954242</t>
  </si>
  <si>
    <t>Dopravní značení na staveništi - DIO</t>
  </si>
  <si>
    <t>0146b - Přátelství</t>
  </si>
  <si>
    <t>678921808</t>
  </si>
  <si>
    <t>Poznámka k položce:_x000d_
Sanace</t>
  </si>
  <si>
    <t>113154253</t>
  </si>
  <si>
    <t>Frézování živičného krytu tl 50 mm pruh š 1 m pl do 1000 m2 s překážkami v trase</t>
  </si>
  <si>
    <t>-752991456</t>
  </si>
  <si>
    <t>Frézování živičného podkladu nebo krytu s naložením na dopravní prostředek plochy přes 500 do 1 000 m2 s překážkami v trase pruhu šířky do 1 m, tloušťky vrstvy 50 mm</t>
  </si>
  <si>
    <t>725493502</t>
  </si>
  <si>
    <t>Poznámka k položce:_x000d_
sanace</t>
  </si>
  <si>
    <t>-1405232215</t>
  </si>
  <si>
    <t>-1396040290</t>
  </si>
  <si>
    <t>-188545721</t>
  </si>
  <si>
    <t>-1997885477</t>
  </si>
  <si>
    <t>1003720227</t>
  </si>
  <si>
    <t>899431111</t>
  </si>
  <si>
    <t>Výšková úprava uličního vstupu nebo vpusti do 200 mm zvýšením krycího hrnce, šoupěte nebo hydrantu</t>
  </si>
  <si>
    <t>-1197220578</t>
  </si>
  <si>
    <t>Výšková úprava uličního vstupu nebo vpusti do 200 mm zvýšením krycího hrnce, šoupěte nebo hydrantu bez úpravy armatur</t>
  </si>
  <si>
    <t>1428024840</t>
  </si>
  <si>
    <t>-1558454234</t>
  </si>
  <si>
    <t xml:space="preserve">fréza </t>
  </si>
  <si>
    <t>42,5</t>
  </si>
  <si>
    <t>6,64</t>
  </si>
  <si>
    <t>-714225489</t>
  </si>
  <si>
    <t xml:space="preserve">Poznámka k položce:_x000d_
skládka 20km_x000d_
</t>
  </si>
  <si>
    <t>fréza (možný odkup obcí)</t>
  </si>
  <si>
    <t>49,14*19 'Přepočtené koeficientem množství</t>
  </si>
  <si>
    <t>997221561</t>
  </si>
  <si>
    <t>Vodorovná doprava suti z kusových materiálů do 1 km</t>
  </si>
  <si>
    <t>-1480424998</t>
  </si>
  <si>
    <t>Vodorovná doprava suti bez naložení, ale se složením a s hrubým urovnáním z kusových materiálů, na vzdálenost do 1 km</t>
  </si>
  <si>
    <t>23,70</t>
  </si>
  <si>
    <t>997221569</t>
  </si>
  <si>
    <t>Příplatek ZKD 1 km u vodorovné dopravy suti z kusových materiálů</t>
  </si>
  <si>
    <t>896697942</t>
  </si>
  <si>
    <t>Poznámka k položce:_x000d_
skládka 20km</t>
  </si>
  <si>
    <t>23,7*19 'Přepočtené koeficientem množství</t>
  </si>
  <si>
    <t>1842562235</t>
  </si>
  <si>
    <t>-1853017929</t>
  </si>
  <si>
    <t>-1026217714</t>
  </si>
  <si>
    <t>574227508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</si>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</sst>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31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34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48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0146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DÝŠINA – OKOLO HUSOVA PARKU (HUSOVA – PŘÁTELSTVÍ) REKONSTRUKCE MK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28. 1. 2020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30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49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28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32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50</v>
      </c>
      <c r="D52" s="88"/>
      <c r="E52" s="88"/>
      <c r="F52" s="88"/>
      <c r="G52" s="88"/>
      <c r="H52" s="89"/>
      <c r="I52" s="90" t="s">
        <v>51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52</v>
      </c>
      <c r="AH52" s="88"/>
      <c r="AI52" s="88"/>
      <c r="AJ52" s="88"/>
      <c r="AK52" s="88"/>
      <c r="AL52" s="88"/>
      <c r="AM52" s="88"/>
      <c r="AN52" s="90" t="s">
        <v>53</v>
      </c>
      <c r="AO52" s="88"/>
      <c r="AP52" s="88"/>
      <c r="AQ52" s="92" t="s">
        <v>54</v>
      </c>
      <c r="AR52" s="45"/>
      <c r="AS52" s="93" t="s">
        <v>55</v>
      </c>
      <c r="AT52" s="94" t="s">
        <v>56</v>
      </c>
      <c r="AU52" s="94" t="s">
        <v>57</v>
      </c>
      <c r="AV52" s="94" t="s">
        <v>58</v>
      </c>
      <c r="AW52" s="94" t="s">
        <v>59</v>
      </c>
      <c r="AX52" s="94" t="s">
        <v>60</v>
      </c>
      <c r="AY52" s="94" t="s">
        <v>61</v>
      </c>
      <c r="AZ52" s="94" t="s">
        <v>62</v>
      </c>
      <c r="BA52" s="94" t="s">
        <v>63</v>
      </c>
      <c r="BB52" s="94" t="s">
        <v>64</v>
      </c>
      <c r="BC52" s="94" t="s">
        <v>65</v>
      </c>
      <c r="BD52" s="95" t="s">
        <v>66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67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ROUND(SUM(AG55:AG56),2)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ROUND(SUM(AS55:AS56),2)</f>
        <v>0</v>
      </c>
      <c r="AT54" s="107">
        <f>ROUND(SUM(AV54:AW54),2)</f>
        <v>0</v>
      </c>
      <c r="AU54" s="108">
        <f>ROUND(SUM(AU55:AU56),5)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ROUND(SUM(AZ55:AZ56),2)</f>
        <v>0</v>
      </c>
      <c r="BA54" s="107">
        <f>ROUND(SUM(BA55:BA56),2)</f>
        <v>0</v>
      </c>
      <c r="BB54" s="107">
        <f>ROUND(SUM(BB55:BB56),2)</f>
        <v>0</v>
      </c>
      <c r="BC54" s="107">
        <f>ROUND(SUM(BC55:BC56),2)</f>
        <v>0</v>
      </c>
      <c r="BD54" s="109">
        <f>ROUND(SUM(BD55:BD56),2)</f>
        <v>0</v>
      </c>
      <c r="BE54" s="6"/>
      <c r="BS54" s="110" t="s">
        <v>68</v>
      </c>
      <c r="BT54" s="110" t="s">
        <v>69</v>
      </c>
      <c r="BU54" s="111" t="s">
        <v>70</v>
      </c>
      <c r="BV54" s="110" t="s">
        <v>71</v>
      </c>
      <c r="BW54" s="110" t="s">
        <v>5</v>
      </c>
      <c r="BX54" s="110" t="s">
        <v>72</v>
      </c>
      <c r="CL54" s="110" t="s">
        <v>19</v>
      </c>
    </row>
    <row r="55" s="7" customFormat="1" ht="16.5" customHeight="1">
      <c r="A55" s="112" t="s">
        <v>73</v>
      </c>
      <c r="B55" s="113"/>
      <c r="C55" s="114"/>
      <c r="D55" s="115" t="s">
        <v>74</v>
      </c>
      <c r="E55" s="115"/>
      <c r="F55" s="115"/>
      <c r="G55" s="115"/>
      <c r="H55" s="115"/>
      <c r="I55" s="116"/>
      <c r="J55" s="115" t="s">
        <v>75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'0146a - Husova'!J30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76</v>
      </c>
      <c r="AR55" s="119"/>
      <c r="AS55" s="120">
        <v>0</v>
      </c>
      <c r="AT55" s="121">
        <f>ROUND(SUM(AV55:AW55),2)</f>
        <v>0</v>
      </c>
      <c r="AU55" s="122">
        <f>'0146a - Husova'!P89</f>
        <v>0</v>
      </c>
      <c r="AV55" s="121">
        <f>'0146a - Husova'!J33</f>
        <v>0</v>
      </c>
      <c r="AW55" s="121">
        <f>'0146a - Husova'!J34</f>
        <v>0</v>
      </c>
      <c r="AX55" s="121">
        <f>'0146a - Husova'!J35</f>
        <v>0</v>
      </c>
      <c r="AY55" s="121">
        <f>'0146a - Husova'!J36</f>
        <v>0</v>
      </c>
      <c r="AZ55" s="121">
        <f>'0146a - Husova'!F33</f>
        <v>0</v>
      </c>
      <c r="BA55" s="121">
        <f>'0146a - Husova'!F34</f>
        <v>0</v>
      </c>
      <c r="BB55" s="121">
        <f>'0146a - Husova'!F35</f>
        <v>0</v>
      </c>
      <c r="BC55" s="121">
        <f>'0146a - Husova'!F36</f>
        <v>0</v>
      </c>
      <c r="BD55" s="123">
        <f>'0146a - Husova'!F37</f>
        <v>0</v>
      </c>
      <c r="BE55" s="7"/>
      <c r="BT55" s="124" t="s">
        <v>77</v>
      </c>
      <c r="BV55" s="124" t="s">
        <v>71</v>
      </c>
      <c r="BW55" s="124" t="s">
        <v>78</v>
      </c>
      <c r="BX55" s="124" t="s">
        <v>5</v>
      </c>
      <c r="CL55" s="124" t="s">
        <v>19</v>
      </c>
      <c r="CM55" s="124" t="s">
        <v>79</v>
      </c>
    </row>
    <row r="56" s="7" customFormat="1" ht="16.5" customHeight="1">
      <c r="A56" s="112" t="s">
        <v>73</v>
      </c>
      <c r="B56" s="113"/>
      <c r="C56" s="114"/>
      <c r="D56" s="115" t="s">
        <v>80</v>
      </c>
      <c r="E56" s="115"/>
      <c r="F56" s="115"/>
      <c r="G56" s="115"/>
      <c r="H56" s="115"/>
      <c r="I56" s="116"/>
      <c r="J56" s="115" t="s">
        <v>81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'0146b - Přátelství'!J30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76</v>
      </c>
      <c r="AR56" s="119"/>
      <c r="AS56" s="125">
        <v>0</v>
      </c>
      <c r="AT56" s="126">
        <f>ROUND(SUM(AV56:AW56),2)</f>
        <v>0</v>
      </c>
      <c r="AU56" s="127">
        <f>'0146b - Přátelství'!P88</f>
        <v>0</v>
      </c>
      <c r="AV56" s="126">
        <f>'0146b - Přátelství'!J33</f>
        <v>0</v>
      </c>
      <c r="AW56" s="126">
        <f>'0146b - Přátelství'!J34</f>
        <v>0</v>
      </c>
      <c r="AX56" s="126">
        <f>'0146b - Přátelství'!J35</f>
        <v>0</v>
      </c>
      <c r="AY56" s="126">
        <f>'0146b - Přátelství'!J36</f>
        <v>0</v>
      </c>
      <c r="AZ56" s="126">
        <f>'0146b - Přátelství'!F33</f>
        <v>0</v>
      </c>
      <c r="BA56" s="126">
        <f>'0146b - Přátelství'!F34</f>
        <v>0</v>
      </c>
      <c r="BB56" s="126">
        <f>'0146b - Přátelství'!F35</f>
        <v>0</v>
      </c>
      <c r="BC56" s="126">
        <f>'0146b - Přátelství'!F36</f>
        <v>0</v>
      </c>
      <c r="BD56" s="128">
        <f>'0146b - Přátelství'!F37</f>
        <v>0</v>
      </c>
      <c r="BE56" s="7"/>
      <c r="BT56" s="124" t="s">
        <v>77</v>
      </c>
      <c r="BV56" s="124" t="s">
        <v>71</v>
      </c>
      <c r="BW56" s="124" t="s">
        <v>82</v>
      </c>
      <c r="BX56" s="124" t="s">
        <v>5</v>
      </c>
      <c r="CL56" s="124" t="s">
        <v>19</v>
      </c>
      <c r="CM56" s="124" t="s">
        <v>79</v>
      </c>
    </row>
    <row r="57" s="2" customFormat="1" ht="30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  <row r="58" s="2" customFormat="1" ht="6.96" customHeight="1">
      <c r="A58" s="39"/>
      <c r="B58" s="60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</sheetData>
  <sheetProtection sheet="1" formatColumns="0" formatRows="0" objects="1" scenarios="1" spinCount="100000" saltValue="/G4WUUjEKHjHzpiM9gGmyV2mhYt4PeSwv9CnoyLlwOM+UvZ5Kx378Y53NRNSIT7/b4/7wlkfNjSVUCphjWHpNA==" hashValue="1AtMsqfR71K5CKXc81wMGkIpilDfmjdM7oFvQEcqi3Orh+s7EY54oOwzclm/7xPYWID+YgC7MtNBwg7LKRZMv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146a - Husova'!C2" display="/"/>
    <hyperlink ref="A56" location="'0146b - Přátelství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83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DÝŠINA – OKOLO HUSOVA PARKU (HUSOVA – PŘÁTELSTVÍ) REKONSTRUKCE MK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85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28. 1. 2020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27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ROUND(J89,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ROUND((SUM(BE89:BE210)),  2)</f>
        <v>0</v>
      </c>
      <c r="G33" s="39"/>
      <c r="H33" s="39"/>
      <c r="I33" s="149">
        <v>0.20999999999999999</v>
      </c>
      <c r="J33" s="148">
        <f>ROUND(((SUM(BE89:BE210))*I33),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ROUND((SUM(BF89:BF210)),  2)</f>
        <v>0</v>
      </c>
      <c r="G34" s="39"/>
      <c r="H34" s="39"/>
      <c r="I34" s="149">
        <v>0.14999999999999999</v>
      </c>
      <c r="J34" s="148">
        <f>ROUND(((SUM(BF89:BF210))*I34),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ROUND((SUM(BG89:BG210)),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ROUND((SUM(BH89:BH210)),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ROUND((SUM(BI89:BI210)),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DÝŠINA – OKOLO HUSOVA PARKU (HUSOVA – PŘÁTELSTVÍ) REKONSTRUKCE MK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0146a - Husova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28. 1. 2020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87</v>
      </c>
      <c r="D57" s="163"/>
      <c r="E57" s="163"/>
      <c r="F57" s="163"/>
      <c r="G57" s="163"/>
      <c r="H57" s="163"/>
      <c r="I57" s="163"/>
      <c r="J57" s="164" t="s">
        <v>88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J89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89</v>
      </c>
    </row>
    <row r="60" s="9" customFormat="1" ht="24.96" customHeight="1">
      <c r="A60" s="9"/>
      <c r="B60" s="166"/>
      <c r="C60" s="167"/>
      <c r="D60" s="168" t="s">
        <v>90</v>
      </c>
      <c r="E60" s="169"/>
      <c r="F60" s="169"/>
      <c r="G60" s="169"/>
      <c r="H60" s="169"/>
      <c r="I60" s="169"/>
      <c r="J60" s="170">
        <f>J90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91</v>
      </c>
      <c r="E61" s="175"/>
      <c r="F61" s="175"/>
      <c r="G61" s="175"/>
      <c r="H61" s="175"/>
      <c r="I61" s="175"/>
      <c r="J61" s="176">
        <f>J91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92</v>
      </c>
      <c r="E62" s="175"/>
      <c r="F62" s="175"/>
      <c r="G62" s="175"/>
      <c r="H62" s="175"/>
      <c r="I62" s="175"/>
      <c r="J62" s="176">
        <f>J116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93</v>
      </c>
      <c r="E63" s="175"/>
      <c r="F63" s="175"/>
      <c r="G63" s="175"/>
      <c r="H63" s="175"/>
      <c r="I63" s="175"/>
      <c r="J63" s="176">
        <f>J150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94</v>
      </c>
      <c r="E64" s="175"/>
      <c r="F64" s="175"/>
      <c r="G64" s="175"/>
      <c r="H64" s="175"/>
      <c r="I64" s="175"/>
      <c r="J64" s="176">
        <f>J153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95</v>
      </c>
      <c r="E65" s="175"/>
      <c r="F65" s="175"/>
      <c r="G65" s="175"/>
      <c r="H65" s="175"/>
      <c r="I65" s="175"/>
      <c r="J65" s="176">
        <f>J171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96</v>
      </c>
      <c r="E66" s="175"/>
      <c r="F66" s="175"/>
      <c r="G66" s="175"/>
      <c r="H66" s="175"/>
      <c r="I66" s="175"/>
      <c r="J66" s="176">
        <f>J197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6"/>
      <c r="C67" s="167"/>
      <c r="D67" s="168" t="s">
        <v>97</v>
      </c>
      <c r="E67" s="169"/>
      <c r="F67" s="169"/>
      <c r="G67" s="169"/>
      <c r="H67" s="169"/>
      <c r="I67" s="169"/>
      <c r="J67" s="170">
        <f>J200</f>
        <v>0</v>
      </c>
      <c r="K67" s="167"/>
      <c r="L67" s="17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2"/>
      <c r="C68" s="173"/>
      <c r="D68" s="174" t="s">
        <v>98</v>
      </c>
      <c r="E68" s="175"/>
      <c r="F68" s="175"/>
      <c r="G68" s="175"/>
      <c r="H68" s="175"/>
      <c r="I68" s="175"/>
      <c r="J68" s="176">
        <f>J201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99</v>
      </c>
      <c r="E69" s="175"/>
      <c r="F69" s="175"/>
      <c r="G69" s="175"/>
      <c r="H69" s="175"/>
      <c r="I69" s="175"/>
      <c r="J69" s="176">
        <f>J208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100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61" t="str">
        <f>E7</f>
        <v>DÝŠINA – OKOLO HUSOVA PARKU (HUSOVA – PŘÁTELSTVÍ) REKONSTRUKCE MK</v>
      </c>
      <c r="F79" s="33"/>
      <c r="G79" s="33"/>
      <c r="H79" s="33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84</v>
      </c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E9</f>
        <v>0146a - Husova</v>
      </c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F12</f>
        <v xml:space="preserve"> </v>
      </c>
      <c r="G83" s="41"/>
      <c r="H83" s="41"/>
      <c r="I83" s="33" t="s">
        <v>23</v>
      </c>
      <c r="J83" s="73" t="str">
        <f>IF(J12="","",J12)</f>
        <v>28. 1. 2020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25</v>
      </c>
      <c r="D85" s="41"/>
      <c r="E85" s="41"/>
      <c r="F85" s="28" t="str">
        <f>E15</f>
        <v xml:space="preserve"> </v>
      </c>
      <c r="G85" s="41"/>
      <c r="H85" s="41"/>
      <c r="I85" s="33" t="s">
        <v>30</v>
      </c>
      <c r="J85" s="37" t="str">
        <f>E21</f>
        <v xml:space="preserve"> 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28</v>
      </c>
      <c r="D86" s="41"/>
      <c r="E86" s="41"/>
      <c r="F86" s="28" t="str">
        <f>IF(E18="","",E18)</f>
        <v>Vyplň údaj</v>
      </c>
      <c r="G86" s="41"/>
      <c r="H86" s="41"/>
      <c r="I86" s="33" t="s">
        <v>32</v>
      </c>
      <c r="J86" s="37" t="str">
        <f>E24</f>
        <v xml:space="preserve"> 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78"/>
      <c r="B88" s="179"/>
      <c r="C88" s="180" t="s">
        <v>101</v>
      </c>
      <c r="D88" s="181" t="s">
        <v>54</v>
      </c>
      <c r="E88" s="181" t="s">
        <v>50</v>
      </c>
      <c r="F88" s="181" t="s">
        <v>51</v>
      </c>
      <c r="G88" s="181" t="s">
        <v>102</v>
      </c>
      <c r="H88" s="181" t="s">
        <v>103</v>
      </c>
      <c r="I88" s="181" t="s">
        <v>104</v>
      </c>
      <c r="J88" s="181" t="s">
        <v>88</v>
      </c>
      <c r="K88" s="182" t="s">
        <v>105</v>
      </c>
      <c r="L88" s="183"/>
      <c r="M88" s="93" t="s">
        <v>19</v>
      </c>
      <c r="N88" s="94" t="s">
        <v>39</v>
      </c>
      <c r="O88" s="94" t="s">
        <v>106</v>
      </c>
      <c r="P88" s="94" t="s">
        <v>107</v>
      </c>
      <c r="Q88" s="94" t="s">
        <v>108</v>
      </c>
      <c r="R88" s="94" t="s">
        <v>109</v>
      </c>
      <c r="S88" s="94" t="s">
        <v>110</v>
      </c>
      <c r="T88" s="95" t="s">
        <v>111</v>
      </c>
      <c r="U88" s="178"/>
      <c r="V88" s="178"/>
      <c r="W88" s="178"/>
      <c r="X88" s="178"/>
      <c r="Y88" s="178"/>
      <c r="Z88" s="178"/>
      <c r="AA88" s="178"/>
      <c r="AB88" s="178"/>
      <c r="AC88" s="178"/>
      <c r="AD88" s="178"/>
      <c r="AE88" s="178"/>
    </row>
    <row r="89" s="2" customFormat="1" ht="22.8" customHeight="1">
      <c r="A89" s="39"/>
      <c r="B89" s="40"/>
      <c r="C89" s="100" t="s">
        <v>112</v>
      </c>
      <c r="D89" s="41"/>
      <c r="E89" s="41"/>
      <c r="F89" s="41"/>
      <c r="G89" s="41"/>
      <c r="H89" s="41"/>
      <c r="I89" s="41"/>
      <c r="J89" s="184">
        <f>BK89</f>
        <v>0</v>
      </c>
      <c r="K89" s="41"/>
      <c r="L89" s="45"/>
      <c r="M89" s="96"/>
      <c r="N89" s="185"/>
      <c r="O89" s="97"/>
      <c r="P89" s="186">
        <f>P90+P200</f>
        <v>0</v>
      </c>
      <c r="Q89" s="97"/>
      <c r="R89" s="186">
        <f>R90+R200</f>
        <v>20.647969999999997</v>
      </c>
      <c r="S89" s="97"/>
      <c r="T89" s="187">
        <f>T90+T200</f>
        <v>54.427999999999997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68</v>
      </c>
      <c r="AU89" s="18" t="s">
        <v>89</v>
      </c>
      <c r="BK89" s="188">
        <f>BK90+BK200</f>
        <v>0</v>
      </c>
    </row>
    <row r="90" s="12" customFormat="1" ht="25.92" customHeight="1">
      <c r="A90" s="12"/>
      <c r="B90" s="189"/>
      <c r="C90" s="190"/>
      <c r="D90" s="191" t="s">
        <v>68</v>
      </c>
      <c r="E90" s="192" t="s">
        <v>113</v>
      </c>
      <c r="F90" s="192" t="s">
        <v>114</v>
      </c>
      <c r="G90" s="190"/>
      <c r="H90" s="190"/>
      <c r="I90" s="193"/>
      <c r="J90" s="194">
        <f>BK90</f>
        <v>0</v>
      </c>
      <c r="K90" s="190"/>
      <c r="L90" s="195"/>
      <c r="M90" s="196"/>
      <c r="N90" s="197"/>
      <c r="O90" s="197"/>
      <c r="P90" s="198">
        <f>P91+P116+P150+P153+P171+P197</f>
        <v>0</v>
      </c>
      <c r="Q90" s="197"/>
      <c r="R90" s="198">
        <f>R91+R116+R150+R153+R171+R197</f>
        <v>20.647969999999997</v>
      </c>
      <c r="S90" s="197"/>
      <c r="T90" s="199">
        <f>T91+T116+T150+T153+T171+T197</f>
        <v>54.427999999999997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77</v>
      </c>
      <c r="AT90" s="201" t="s">
        <v>68</v>
      </c>
      <c r="AU90" s="201" t="s">
        <v>69</v>
      </c>
      <c r="AY90" s="200" t="s">
        <v>115</v>
      </c>
      <c r="BK90" s="202">
        <f>BK91+BK116+BK150+BK153+BK171+BK197</f>
        <v>0</v>
      </c>
    </row>
    <row r="91" s="12" customFormat="1" ht="22.8" customHeight="1">
      <c r="A91" s="12"/>
      <c r="B91" s="189"/>
      <c r="C91" s="190"/>
      <c r="D91" s="191" t="s">
        <v>68</v>
      </c>
      <c r="E91" s="203" t="s">
        <v>77</v>
      </c>
      <c r="F91" s="203" t="s">
        <v>116</v>
      </c>
      <c r="G91" s="190"/>
      <c r="H91" s="190"/>
      <c r="I91" s="193"/>
      <c r="J91" s="204">
        <f>BK91</f>
        <v>0</v>
      </c>
      <c r="K91" s="190"/>
      <c r="L91" s="195"/>
      <c r="M91" s="196"/>
      <c r="N91" s="197"/>
      <c r="O91" s="197"/>
      <c r="P91" s="198">
        <f>SUM(P92:P115)</f>
        <v>0</v>
      </c>
      <c r="Q91" s="197"/>
      <c r="R91" s="198">
        <f>SUM(R92:R115)</f>
        <v>0.0044400000000000004</v>
      </c>
      <c r="S91" s="197"/>
      <c r="T91" s="199">
        <f>SUM(T92:T115)</f>
        <v>45.808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77</v>
      </c>
      <c r="AT91" s="201" t="s">
        <v>68</v>
      </c>
      <c r="AU91" s="201" t="s">
        <v>77</v>
      </c>
      <c r="AY91" s="200" t="s">
        <v>115</v>
      </c>
      <c r="BK91" s="202">
        <f>SUM(BK92:BK115)</f>
        <v>0</v>
      </c>
    </row>
    <row r="92" s="2" customFormat="1" ht="16.5" customHeight="1">
      <c r="A92" s="39"/>
      <c r="B92" s="40"/>
      <c r="C92" s="205" t="s">
        <v>77</v>
      </c>
      <c r="D92" s="205" t="s">
        <v>117</v>
      </c>
      <c r="E92" s="206" t="s">
        <v>118</v>
      </c>
      <c r="F92" s="207" t="s">
        <v>119</v>
      </c>
      <c r="G92" s="208" t="s">
        <v>120</v>
      </c>
      <c r="H92" s="209">
        <v>100</v>
      </c>
      <c r="I92" s="210"/>
      <c r="J92" s="211">
        <f>ROUND(I92*H92,2)</f>
        <v>0</v>
      </c>
      <c r="K92" s="207" t="s">
        <v>121</v>
      </c>
      <c r="L92" s="45"/>
      <c r="M92" s="212" t="s">
        <v>19</v>
      </c>
      <c r="N92" s="213" t="s">
        <v>40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0.316</v>
      </c>
      <c r="T92" s="215">
        <f>S92*H92</f>
        <v>31.600000000000001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122</v>
      </c>
      <c r="AT92" s="216" t="s">
        <v>117</v>
      </c>
      <c r="AU92" s="216" t="s">
        <v>79</v>
      </c>
      <c r="AY92" s="18" t="s">
        <v>115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77</v>
      </c>
      <c r="BK92" s="217">
        <f>ROUND(I92*H92,2)</f>
        <v>0</v>
      </c>
      <c r="BL92" s="18" t="s">
        <v>122</v>
      </c>
      <c r="BM92" s="216" t="s">
        <v>123</v>
      </c>
    </row>
    <row r="93" s="2" customFormat="1">
      <c r="A93" s="39"/>
      <c r="B93" s="40"/>
      <c r="C93" s="41"/>
      <c r="D93" s="218" t="s">
        <v>124</v>
      </c>
      <c r="E93" s="41"/>
      <c r="F93" s="219" t="s">
        <v>125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124</v>
      </c>
      <c r="AU93" s="18" t="s">
        <v>79</v>
      </c>
    </row>
    <row r="94" s="2" customFormat="1">
      <c r="A94" s="39"/>
      <c r="B94" s="40"/>
      <c r="C94" s="41"/>
      <c r="D94" s="218" t="s">
        <v>126</v>
      </c>
      <c r="E94" s="41"/>
      <c r="F94" s="223" t="s">
        <v>127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126</v>
      </c>
      <c r="AU94" s="18" t="s">
        <v>79</v>
      </c>
    </row>
    <row r="95" s="2" customFormat="1" ht="16.5" customHeight="1">
      <c r="A95" s="39"/>
      <c r="B95" s="40"/>
      <c r="C95" s="205" t="s">
        <v>79</v>
      </c>
      <c r="D95" s="205" t="s">
        <v>117</v>
      </c>
      <c r="E95" s="206" t="s">
        <v>128</v>
      </c>
      <c r="F95" s="207" t="s">
        <v>129</v>
      </c>
      <c r="G95" s="208" t="s">
        <v>120</v>
      </c>
      <c r="H95" s="209">
        <v>111</v>
      </c>
      <c r="I95" s="210"/>
      <c r="J95" s="211">
        <f>ROUND(I95*H95,2)</f>
        <v>0</v>
      </c>
      <c r="K95" s="207" t="s">
        <v>121</v>
      </c>
      <c r="L95" s="45"/>
      <c r="M95" s="212" t="s">
        <v>19</v>
      </c>
      <c r="N95" s="213" t="s">
        <v>40</v>
      </c>
      <c r="O95" s="85"/>
      <c r="P95" s="214">
        <f>O95*H95</f>
        <v>0</v>
      </c>
      <c r="Q95" s="214">
        <v>4.0000000000000003E-05</v>
      </c>
      <c r="R95" s="214">
        <f>Q95*H95</f>
        <v>0.0044400000000000004</v>
      </c>
      <c r="S95" s="214">
        <v>0.128</v>
      </c>
      <c r="T95" s="215">
        <f>S95*H95</f>
        <v>14.208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122</v>
      </c>
      <c r="AT95" s="216" t="s">
        <v>117</v>
      </c>
      <c r="AU95" s="216" t="s">
        <v>79</v>
      </c>
      <c r="AY95" s="18" t="s">
        <v>115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77</v>
      </c>
      <c r="BK95" s="217">
        <f>ROUND(I95*H95,2)</f>
        <v>0</v>
      </c>
      <c r="BL95" s="18" t="s">
        <v>122</v>
      </c>
      <c r="BM95" s="216" t="s">
        <v>130</v>
      </c>
    </row>
    <row r="96" s="2" customFormat="1">
      <c r="A96" s="39"/>
      <c r="B96" s="40"/>
      <c r="C96" s="41"/>
      <c r="D96" s="218" t="s">
        <v>124</v>
      </c>
      <c r="E96" s="41"/>
      <c r="F96" s="219" t="s">
        <v>131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124</v>
      </c>
      <c r="AU96" s="18" t="s">
        <v>79</v>
      </c>
    </row>
    <row r="97" s="2" customFormat="1">
      <c r="A97" s="39"/>
      <c r="B97" s="40"/>
      <c r="C97" s="41"/>
      <c r="D97" s="218" t="s">
        <v>126</v>
      </c>
      <c r="E97" s="41"/>
      <c r="F97" s="223" t="s">
        <v>132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126</v>
      </c>
      <c r="AU97" s="18" t="s">
        <v>79</v>
      </c>
    </row>
    <row r="98" s="2" customFormat="1" ht="16.5" customHeight="1">
      <c r="A98" s="39"/>
      <c r="B98" s="40"/>
      <c r="C98" s="205" t="s">
        <v>133</v>
      </c>
      <c r="D98" s="205" t="s">
        <v>117</v>
      </c>
      <c r="E98" s="206" t="s">
        <v>134</v>
      </c>
      <c r="F98" s="207" t="s">
        <v>135</v>
      </c>
      <c r="G98" s="208" t="s">
        <v>136</v>
      </c>
      <c r="H98" s="209">
        <v>6.5</v>
      </c>
      <c r="I98" s="210"/>
      <c r="J98" s="211">
        <f>ROUND(I98*H98,2)</f>
        <v>0</v>
      </c>
      <c r="K98" s="207" t="s">
        <v>121</v>
      </c>
      <c r="L98" s="45"/>
      <c r="M98" s="212" t="s">
        <v>19</v>
      </c>
      <c r="N98" s="213" t="s">
        <v>40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122</v>
      </c>
      <c r="AT98" s="216" t="s">
        <v>117</v>
      </c>
      <c r="AU98" s="216" t="s">
        <v>79</v>
      </c>
      <c r="AY98" s="18" t="s">
        <v>115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77</v>
      </c>
      <c r="BK98" s="217">
        <f>ROUND(I98*H98,2)</f>
        <v>0</v>
      </c>
      <c r="BL98" s="18" t="s">
        <v>122</v>
      </c>
      <c r="BM98" s="216" t="s">
        <v>137</v>
      </c>
    </row>
    <row r="99" s="2" customFormat="1">
      <c r="A99" s="39"/>
      <c r="B99" s="40"/>
      <c r="C99" s="41"/>
      <c r="D99" s="218" t="s">
        <v>124</v>
      </c>
      <c r="E99" s="41"/>
      <c r="F99" s="219" t="s">
        <v>138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124</v>
      </c>
      <c r="AU99" s="18" t="s">
        <v>79</v>
      </c>
    </row>
    <row r="100" s="13" customFormat="1">
      <c r="A100" s="13"/>
      <c r="B100" s="224"/>
      <c r="C100" s="225"/>
      <c r="D100" s="218" t="s">
        <v>139</v>
      </c>
      <c r="E100" s="226" t="s">
        <v>19</v>
      </c>
      <c r="F100" s="227" t="s">
        <v>140</v>
      </c>
      <c r="G100" s="225"/>
      <c r="H100" s="226" t="s">
        <v>19</v>
      </c>
      <c r="I100" s="228"/>
      <c r="J100" s="225"/>
      <c r="K100" s="225"/>
      <c r="L100" s="229"/>
      <c r="M100" s="230"/>
      <c r="N100" s="231"/>
      <c r="O100" s="231"/>
      <c r="P100" s="231"/>
      <c r="Q100" s="231"/>
      <c r="R100" s="231"/>
      <c r="S100" s="231"/>
      <c r="T100" s="23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3" t="s">
        <v>139</v>
      </c>
      <c r="AU100" s="233" t="s">
        <v>79</v>
      </c>
      <c r="AV100" s="13" t="s">
        <v>77</v>
      </c>
      <c r="AW100" s="13" t="s">
        <v>31</v>
      </c>
      <c r="AX100" s="13" t="s">
        <v>69</v>
      </c>
      <c r="AY100" s="233" t="s">
        <v>115</v>
      </c>
    </row>
    <row r="101" s="14" customFormat="1">
      <c r="A101" s="14"/>
      <c r="B101" s="234"/>
      <c r="C101" s="235"/>
      <c r="D101" s="218" t="s">
        <v>139</v>
      </c>
      <c r="E101" s="236" t="s">
        <v>19</v>
      </c>
      <c r="F101" s="237" t="s">
        <v>141</v>
      </c>
      <c r="G101" s="235"/>
      <c r="H101" s="238">
        <v>6.5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4" t="s">
        <v>139</v>
      </c>
      <c r="AU101" s="244" t="s">
        <v>79</v>
      </c>
      <c r="AV101" s="14" t="s">
        <v>79</v>
      </c>
      <c r="AW101" s="14" t="s">
        <v>31</v>
      </c>
      <c r="AX101" s="14" t="s">
        <v>77</v>
      </c>
      <c r="AY101" s="244" t="s">
        <v>115</v>
      </c>
    </row>
    <row r="102" s="2" customFormat="1" ht="16.5" customHeight="1">
      <c r="A102" s="39"/>
      <c r="B102" s="40"/>
      <c r="C102" s="205" t="s">
        <v>122</v>
      </c>
      <c r="D102" s="205" t="s">
        <v>117</v>
      </c>
      <c r="E102" s="206" t="s">
        <v>142</v>
      </c>
      <c r="F102" s="207" t="s">
        <v>143</v>
      </c>
      <c r="G102" s="208" t="s">
        <v>136</v>
      </c>
      <c r="H102" s="209">
        <v>6.5</v>
      </c>
      <c r="I102" s="210"/>
      <c r="J102" s="211">
        <f>ROUND(I102*H102,2)</f>
        <v>0</v>
      </c>
      <c r="K102" s="207" t="s">
        <v>121</v>
      </c>
      <c r="L102" s="45"/>
      <c r="M102" s="212" t="s">
        <v>19</v>
      </c>
      <c r="N102" s="213" t="s">
        <v>40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122</v>
      </c>
      <c r="AT102" s="216" t="s">
        <v>117</v>
      </c>
      <c r="AU102" s="216" t="s">
        <v>79</v>
      </c>
      <c r="AY102" s="18" t="s">
        <v>115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77</v>
      </c>
      <c r="BK102" s="217">
        <f>ROUND(I102*H102,2)</f>
        <v>0</v>
      </c>
      <c r="BL102" s="18" t="s">
        <v>122</v>
      </c>
      <c r="BM102" s="216" t="s">
        <v>144</v>
      </c>
    </row>
    <row r="103" s="2" customFormat="1">
      <c r="A103" s="39"/>
      <c r="B103" s="40"/>
      <c r="C103" s="41"/>
      <c r="D103" s="218" t="s">
        <v>124</v>
      </c>
      <c r="E103" s="41"/>
      <c r="F103" s="219" t="s">
        <v>145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124</v>
      </c>
      <c r="AU103" s="18" t="s">
        <v>79</v>
      </c>
    </row>
    <row r="104" s="14" customFormat="1">
      <c r="A104" s="14"/>
      <c r="B104" s="234"/>
      <c r="C104" s="235"/>
      <c r="D104" s="218" t="s">
        <v>139</v>
      </c>
      <c r="E104" s="236" t="s">
        <v>19</v>
      </c>
      <c r="F104" s="237" t="s">
        <v>141</v>
      </c>
      <c r="G104" s="235"/>
      <c r="H104" s="238">
        <v>6.5</v>
      </c>
      <c r="I104" s="239"/>
      <c r="J104" s="235"/>
      <c r="K104" s="235"/>
      <c r="L104" s="240"/>
      <c r="M104" s="241"/>
      <c r="N104" s="242"/>
      <c r="O104" s="242"/>
      <c r="P104" s="242"/>
      <c r="Q104" s="242"/>
      <c r="R104" s="242"/>
      <c r="S104" s="242"/>
      <c r="T104" s="243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4" t="s">
        <v>139</v>
      </c>
      <c r="AU104" s="244" t="s">
        <v>79</v>
      </c>
      <c r="AV104" s="14" t="s">
        <v>79</v>
      </c>
      <c r="AW104" s="14" t="s">
        <v>31</v>
      </c>
      <c r="AX104" s="14" t="s">
        <v>77</v>
      </c>
      <c r="AY104" s="244" t="s">
        <v>115</v>
      </c>
    </row>
    <row r="105" s="2" customFormat="1" ht="21.75" customHeight="1">
      <c r="A105" s="39"/>
      <c r="B105" s="40"/>
      <c r="C105" s="205" t="s">
        <v>146</v>
      </c>
      <c r="D105" s="205" t="s">
        <v>117</v>
      </c>
      <c r="E105" s="206" t="s">
        <v>147</v>
      </c>
      <c r="F105" s="207" t="s">
        <v>148</v>
      </c>
      <c r="G105" s="208" t="s">
        <v>136</v>
      </c>
      <c r="H105" s="209">
        <v>65</v>
      </c>
      <c r="I105" s="210"/>
      <c r="J105" s="211">
        <f>ROUND(I105*H105,2)</f>
        <v>0</v>
      </c>
      <c r="K105" s="207" t="s">
        <v>121</v>
      </c>
      <c r="L105" s="45"/>
      <c r="M105" s="212" t="s">
        <v>19</v>
      </c>
      <c r="N105" s="213" t="s">
        <v>40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122</v>
      </c>
      <c r="AT105" s="216" t="s">
        <v>117</v>
      </c>
      <c r="AU105" s="216" t="s">
        <v>79</v>
      </c>
      <c r="AY105" s="18" t="s">
        <v>115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77</v>
      </c>
      <c r="BK105" s="217">
        <f>ROUND(I105*H105,2)</f>
        <v>0</v>
      </c>
      <c r="BL105" s="18" t="s">
        <v>122</v>
      </c>
      <c r="BM105" s="216" t="s">
        <v>149</v>
      </c>
    </row>
    <row r="106" s="2" customFormat="1">
      <c r="A106" s="39"/>
      <c r="B106" s="40"/>
      <c r="C106" s="41"/>
      <c r="D106" s="218" t="s">
        <v>124</v>
      </c>
      <c r="E106" s="41"/>
      <c r="F106" s="219" t="s">
        <v>150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124</v>
      </c>
      <c r="AU106" s="18" t="s">
        <v>79</v>
      </c>
    </row>
    <row r="107" s="2" customFormat="1">
      <c r="A107" s="39"/>
      <c r="B107" s="40"/>
      <c r="C107" s="41"/>
      <c r="D107" s="218" t="s">
        <v>126</v>
      </c>
      <c r="E107" s="41"/>
      <c r="F107" s="223" t="s">
        <v>151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126</v>
      </c>
      <c r="AU107" s="18" t="s">
        <v>79</v>
      </c>
    </row>
    <row r="108" s="14" customFormat="1">
      <c r="A108" s="14"/>
      <c r="B108" s="234"/>
      <c r="C108" s="235"/>
      <c r="D108" s="218" t="s">
        <v>139</v>
      </c>
      <c r="E108" s="235"/>
      <c r="F108" s="237" t="s">
        <v>152</v>
      </c>
      <c r="G108" s="235"/>
      <c r="H108" s="238">
        <v>65</v>
      </c>
      <c r="I108" s="239"/>
      <c r="J108" s="235"/>
      <c r="K108" s="235"/>
      <c r="L108" s="240"/>
      <c r="M108" s="241"/>
      <c r="N108" s="242"/>
      <c r="O108" s="242"/>
      <c r="P108" s="242"/>
      <c r="Q108" s="242"/>
      <c r="R108" s="242"/>
      <c r="S108" s="242"/>
      <c r="T108" s="24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4" t="s">
        <v>139</v>
      </c>
      <c r="AU108" s="244" t="s">
        <v>79</v>
      </c>
      <c r="AV108" s="14" t="s">
        <v>79</v>
      </c>
      <c r="AW108" s="14" t="s">
        <v>4</v>
      </c>
      <c r="AX108" s="14" t="s">
        <v>77</v>
      </c>
      <c r="AY108" s="244" t="s">
        <v>115</v>
      </c>
    </row>
    <row r="109" s="2" customFormat="1" ht="16.5" customHeight="1">
      <c r="A109" s="39"/>
      <c r="B109" s="40"/>
      <c r="C109" s="205" t="s">
        <v>153</v>
      </c>
      <c r="D109" s="205" t="s">
        <v>117</v>
      </c>
      <c r="E109" s="206" t="s">
        <v>154</v>
      </c>
      <c r="F109" s="207" t="s">
        <v>155</v>
      </c>
      <c r="G109" s="208" t="s">
        <v>120</v>
      </c>
      <c r="H109" s="209">
        <v>126</v>
      </c>
      <c r="I109" s="210"/>
      <c r="J109" s="211">
        <f>ROUND(I109*H109,2)</f>
        <v>0</v>
      </c>
      <c r="K109" s="207" t="s">
        <v>121</v>
      </c>
      <c r="L109" s="45"/>
      <c r="M109" s="212" t="s">
        <v>19</v>
      </c>
      <c r="N109" s="213" t="s">
        <v>40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122</v>
      </c>
      <c r="AT109" s="216" t="s">
        <v>117</v>
      </c>
      <c r="AU109" s="216" t="s">
        <v>79</v>
      </c>
      <c r="AY109" s="18" t="s">
        <v>115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77</v>
      </c>
      <c r="BK109" s="217">
        <f>ROUND(I109*H109,2)</f>
        <v>0</v>
      </c>
      <c r="BL109" s="18" t="s">
        <v>122</v>
      </c>
      <c r="BM109" s="216" t="s">
        <v>156</v>
      </c>
    </row>
    <row r="110" s="2" customFormat="1">
      <c r="A110" s="39"/>
      <c r="B110" s="40"/>
      <c r="C110" s="41"/>
      <c r="D110" s="218" t="s">
        <v>124</v>
      </c>
      <c r="E110" s="41"/>
      <c r="F110" s="219" t="s">
        <v>157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124</v>
      </c>
      <c r="AU110" s="18" t="s">
        <v>79</v>
      </c>
    </row>
    <row r="111" s="13" customFormat="1">
      <c r="A111" s="13"/>
      <c r="B111" s="224"/>
      <c r="C111" s="225"/>
      <c r="D111" s="218" t="s">
        <v>139</v>
      </c>
      <c r="E111" s="226" t="s">
        <v>19</v>
      </c>
      <c r="F111" s="227" t="s">
        <v>158</v>
      </c>
      <c r="G111" s="225"/>
      <c r="H111" s="226" t="s">
        <v>19</v>
      </c>
      <c r="I111" s="228"/>
      <c r="J111" s="225"/>
      <c r="K111" s="225"/>
      <c r="L111" s="229"/>
      <c r="M111" s="230"/>
      <c r="N111" s="231"/>
      <c r="O111" s="231"/>
      <c r="P111" s="231"/>
      <c r="Q111" s="231"/>
      <c r="R111" s="231"/>
      <c r="S111" s="231"/>
      <c r="T111" s="23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3" t="s">
        <v>139</v>
      </c>
      <c r="AU111" s="233" t="s">
        <v>79</v>
      </c>
      <c r="AV111" s="13" t="s">
        <v>77</v>
      </c>
      <c r="AW111" s="13" t="s">
        <v>31</v>
      </c>
      <c r="AX111" s="13" t="s">
        <v>69</v>
      </c>
      <c r="AY111" s="233" t="s">
        <v>115</v>
      </c>
    </row>
    <row r="112" s="14" customFormat="1">
      <c r="A112" s="14"/>
      <c r="B112" s="234"/>
      <c r="C112" s="235"/>
      <c r="D112" s="218" t="s">
        <v>139</v>
      </c>
      <c r="E112" s="236" t="s">
        <v>19</v>
      </c>
      <c r="F112" s="237" t="s">
        <v>159</v>
      </c>
      <c r="G112" s="235"/>
      <c r="H112" s="238">
        <v>26</v>
      </c>
      <c r="I112" s="239"/>
      <c r="J112" s="235"/>
      <c r="K112" s="235"/>
      <c r="L112" s="240"/>
      <c r="M112" s="241"/>
      <c r="N112" s="242"/>
      <c r="O112" s="242"/>
      <c r="P112" s="242"/>
      <c r="Q112" s="242"/>
      <c r="R112" s="242"/>
      <c r="S112" s="242"/>
      <c r="T112" s="24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4" t="s">
        <v>139</v>
      </c>
      <c r="AU112" s="244" t="s">
        <v>79</v>
      </c>
      <c r="AV112" s="14" t="s">
        <v>79</v>
      </c>
      <c r="AW112" s="14" t="s">
        <v>31</v>
      </c>
      <c r="AX112" s="14" t="s">
        <v>69</v>
      </c>
      <c r="AY112" s="244" t="s">
        <v>115</v>
      </c>
    </row>
    <row r="113" s="13" customFormat="1">
      <c r="A113" s="13"/>
      <c r="B113" s="224"/>
      <c r="C113" s="225"/>
      <c r="D113" s="218" t="s">
        <v>139</v>
      </c>
      <c r="E113" s="226" t="s">
        <v>19</v>
      </c>
      <c r="F113" s="227" t="s">
        <v>160</v>
      </c>
      <c r="G113" s="225"/>
      <c r="H113" s="226" t="s">
        <v>19</v>
      </c>
      <c r="I113" s="228"/>
      <c r="J113" s="225"/>
      <c r="K113" s="225"/>
      <c r="L113" s="229"/>
      <c r="M113" s="230"/>
      <c r="N113" s="231"/>
      <c r="O113" s="231"/>
      <c r="P113" s="231"/>
      <c r="Q113" s="231"/>
      <c r="R113" s="231"/>
      <c r="S113" s="231"/>
      <c r="T113" s="23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3" t="s">
        <v>139</v>
      </c>
      <c r="AU113" s="233" t="s">
        <v>79</v>
      </c>
      <c r="AV113" s="13" t="s">
        <v>77</v>
      </c>
      <c r="AW113" s="13" t="s">
        <v>31</v>
      </c>
      <c r="AX113" s="13" t="s">
        <v>69</v>
      </c>
      <c r="AY113" s="233" t="s">
        <v>115</v>
      </c>
    </row>
    <row r="114" s="14" customFormat="1">
      <c r="A114" s="14"/>
      <c r="B114" s="234"/>
      <c r="C114" s="235"/>
      <c r="D114" s="218" t="s">
        <v>139</v>
      </c>
      <c r="E114" s="236" t="s">
        <v>19</v>
      </c>
      <c r="F114" s="237" t="s">
        <v>161</v>
      </c>
      <c r="G114" s="235"/>
      <c r="H114" s="238">
        <v>100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4" t="s">
        <v>139</v>
      </c>
      <c r="AU114" s="244" t="s">
        <v>79</v>
      </c>
      <c r="AV114" s="14" t="s">
        <v>79</v>
      </c>
      <c r="AW114" s="14" t="s">
        <v>31</v>
      </c>
      <c r="AX114" s="14" t="s">
        <v>69</v>
      </c>
      <c r="AY114" s="244" t="s">
        <v>115</v>
      </c>
    </row>
    <row r="115" s="15" customFormat="1">
      <c r="A115" s="15"/>
      <c r="B115" s="245"/>
      <c r="C115" s="246"/>
      <c r="D115" s="218" t="s">
        <v>139</v>
      </c>
      <c r="E115" s="247" t="s">
        <v>19</v>
      </c>
      <c r="F115" s="248" t="s">
        <v>162</v>
      </c>
      <c r="G115" s="246"/>
      <c r="H115" s="249">
        <v>126</v>
      </c>
      <c r="I115" s="250"/>
      <c r="J115" s="246"/>
      <c r="K115" s="246"/>
      <c r="L115" s="251"/>
      <c r="M115" s="252"/>
      <c r="N115" s="253"/>
      <c r="O115" s="253"/>
      <c r="P115" s="253"/>
      <c r="Q115" s="253"/>
      <c r="R115" s="253"/>
      <c r="S115" s="253"/>
      <c r="T115" s="254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5" t="s">
        <v>139</v>
      </c>
      <c r="AU115" s="255" t="s">
        <v>79</v>
      </c>
      <c r="AV115" s="15" t="s">
        <v>122</v>
      </c>
      <c r="AW115" s="15" t="s">
        <v>31</v>
      </c>
      <c r="AX115" s="15" t="s">
        <v>77</v>
      </c>
      <c r="AY115" s="255" t="s">
        <v>115</v>
      </c>
    </row>
    <row r="116" s="12" customFormat="1" ht="22.8" customHeight="1">
      <c r="A116" s="12"/>
      <c r="B116" s="189"/>
      <c r="C116" s="190"/>
      <c r="D116" s="191" t="s">
        <v>68</v>
      </c>
      <c r="E116" s="203" t="s">
        <v>146</v>
      </c>
      <c r="F116" s="203" t="s">
        <v>163</v>
      </c>
      <c r="G116" s="190"/>
      <c r="H116" s="190"/>
      <c r="I116" s="193"/>
      <c r="J116" s="204">
        <f>BK116</f>
        <v>0</v>
      </c>
      <c r="K116" s="190"/>
      <c r="L116" s="195"/>
      <c r="M116" s="196"/>
      <c r="N116" s="197"/>
      <c r="O116" s="197"/>
      <c r="P116" s="198">
        <f>SUM(P117:P149)</f>
        <v>0</v>
      </c>
      <c r="Q116" s="197"/>
      <c r="R116" s="198">
        <f>SUM(R117:R149)</f>
        <v>19.655999999999999</v>
      </c>
      <c r="S116" s="197"/>
      <c r="T116" s="199">
        <f>SUM(T117:T149)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0" t="s">
        <v>77</v>
      </c>
      <c r="AT116" s="201" t="s">
        <v>68</v>
      </c>
      <c r="AU116" s="201" t="s">
        <v>77</v>
      </c>
      <c r="AY116" s="200" t="s">
        <v>115</v>
      </c>
      <c r="BK116" s="202">
        <f>SUM(BK117:BK149)</f>
        <v>0</v>
      </c>
    </row>
    <row r="117" s="2" customFormat="1" ht="16.5" customHeight="1">
      <c r="A117" s="39"/>
      <c r="B117" s="40"/>
      <c r="C117" s="205" t="s">
        <v>164</v>
      </c>
      <c r="D117" s="205" t="s">
        <v>117</v>
      </c>
      <c r="E117" s="206" t="s">
        <v>165</v>
      </c>
      <c r="F117" s="207" t="s">
        <v>166</v>
      </c>
      <c r="G117" s="208" t="s">
        <v>120</v>
      </c>
      <c r="H117" s="209">
        <v>26</v>
      </c>
      <c r="I117" s="210"/>
      <c r="J117" s="211">
        <f>ROUND(I117*H117,2)</f>
        <v>0</v>
      </c>
      <c r="K117" s="207" t="s">
        <v>121</v>
      </c>
      <c r="L117" s="45"/>
      <c r="M117" s="212" t="s">
        <v>19</v>
      </c>
      <c r="N117" s="213" t="s">
        <v>40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122</v>
      </c>
      <c r="AT117" s="216" t="s">
        <v>117</v>
      </c>
      <c r="AU117" s="216" t="s">
        <v>79</v>
      </c>
      <c r="AY117" s="18" t="s">
        <v>115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77</v>
      </c>
      <c r="BK117" s="217">
        <f>ROUND(I117*H117,2)</f>
        <v>0</v>
      </c>
      <c r="BL117" s="18" t="s">
        <v>122</v>
      </c>
      <c r="BM117" s="216" t="s">
        <v>167</v>
      </c>
    </row>
    <row r="118" s="2" customFormat="1">
      <c r="A118" s="39"/>
      <c r="B118" s="40"/>
      <c r="C118" s="41"/>
      <c r="D118" s="218" t="s">
        <v>124</v>
      </c>
      <c r="E118" s="41"/>
      <c r="F118" s="219" t="s">
        <v>168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124</v>
      </c>
      <c r="AU118" s="18" t="s">
        <v>79</v>
      </c>
    </row>
    <row r="119" s="13" customFormat="1">
      <c r="A119" s="13"/>
      <c r="B119" s="224"/>
      <c r="C119" s="225"/>
      <c r="D119" s="218" t="s">
        <v>139</v>
      </c>
      <c r="E119" s="226" t="s">
        <v>19</v>
      </c>
      <c r="F119" s="227" t="s">
        <v>158</v>
      </c>
      <c r="G119" s="225"/>
      <c r="H119" s="226" t="s">
        <v>19</v>
      </c>
      <c r="I119" s="228"/>
      <c r="J119" s="225"/>
      <c r="K119" s="225"/>
      <c r="L119" s="229"/>
      <c r="M119" s="230"/>
      <c r="N119" s="231"/>
      <c r="O119" s="231"/>
      <c r="P119" s="231"/>
      <c r="Q119" s="231"/>
      <c r="R119" s="231"/>
      <c r="S119" s="231"/>
      <c r="T119" s="23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3" t="s">
        <v>139</v>
      </c>
      <c r="AU119" s="233" t="s">
        <v>79</v>
      </c>
      <c r="AV119" s="13" t="s">
        <v>77</v>
      </c>
      <c r="AW119" s="13" t="s">
        <v>31</v>
      </c>
      <c r="AX119" s="13" t="s">
        <v>69</v>
      </c>
      <c r="AY119" s="233" t="s">
        <v>115</v>
      </c>
    </row>
    <row r="120" s="14" customFormat="1">
      <c r="A120" s="14"/>
      <c r="B120" s="234"/>
      <c r="C120" s="235"/>
      <c r="D120" s="218" t="s">
        <v>139</v>
      </c>
      <c r="E120" s="236" t="s">
        <v>19</v>
      </c>
      <c r="F120" s="237" t="s">
        <v>159</v>
      </c>
      <c r="G120" s="235"/>
      <c r="H120" s="238">
        <v>26</v>
      </c>
      <c r="I120" s="239"/>
      <c r="J120" s="235"/>
      <c r="K120" s="235"/>
      <c r="L120" s="240"/>
      <c r="M120" s="241"/>
      <c r="N120" s="242"/>
      <c r="O120" s="242"/>
      <c r="P120" s="242"/>
      <c r="Q120" s="242"/>
      <c r="R120" s="242"/>
      <c r="S120" s="242"/>
      <c r="T120" s="243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4" t="s">
        <v>139</v>
      </c>
      <c r="AU120" s="244" t="s">
        <v>79</v>
      </c>
      <c r="AV120" s="14" t="s">
        <v>79</v>
      </c>
      <c r="AW120" s="14" t="s">
        <v>31</v>
      </c>
      <c r="AX120" s="14" t="s">
        <v>77</v>
      </c>
      <c r="AY120" s="244" t="s">
        <v>115</v>
      </c>
    </row>
    <row r="121" s="2" customFormat="1" ht="16.5" customHeight="1">
      <c r="A121" s="39"/>
      <c r="B121" s="40"/>
      <c r="C121" s="205" t="s">
        <v>169</v>
      </c>
      <c r="D121" s="205" t="s">
        <v>117</v>
      </c>
      <c r="E121" s="206" t="s">
        <v>170</v>
      </c>
      <c r="F121" s="207" t="s">
        <v>171</v>
      </c>
      <c r="G121" s="208" t="s">
        <v>120</v>
      </c>
      <c r="H121" s="209">
        <v>26</v>
      </c>
      <c r="I121" s="210"/>
      <c r="J121" s="211">
        <f>ROUND(I121*H121,2)</f>
        <v>0</v>
      </c>
      <c r="K121" s="207" t="s">
        <v>121</v>
      </c>
      <c r="L121" s="45"/>
      <c r="M121" s="212" t="s">
        <v>19</v>
      </c>
      <c r="N121" s="213" t="s">
        <v>40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122</v>
      </c>
      <c r="AT121" s="216" t="s">
        <v>117</v>
      </c>
      <c r="AU121" s="216" t="s">
        <v>79</v>
      </c>
      <c r="AY121" s="18" t="s">
        <v>115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77</v>
      </c>
      <c r="BK121" s="217">
        <f>ROUND(I121*H121,2)</f>
        <v>0</v>
      </c>
      <c r="BL121" s="18" t="s">
        <v>122</v>
      </c>
      <c r="BM121" s="216" t="s">
        <v>172</v>
      </c>
    </row>
    <row r="122" s="2" customFormat="1">
      <c r="A122" s="39"/>
      <c r="B122" s="40"/>
      <c r="C122" s="41"/>
      <c r="D122" s="218" t="s">
        <v>124</v>
      </c>
      <c r="E122" s="41"/>
      <c r="F122" s="219" t="s">
        <v>173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124</v>
      </c>
      <c r="AU122" s="18" t="s">
        <v>79</v>
      </c>
    </row>
    <row r="123" s="13" customFormat="1">
      <c r="A123" s="13"/>
      <c r="B123" s="224"/>
      <c r="C123" s="225"/>
      <c r="D123" s="218" t="s">
        <v>139</v>
      </c>
      <c r="E123" s="226" t="s">
        <v>19</v>
      </c>
      <c r="F123" s="227" t="s">
        <v>174</v>
      </c>
      <c r="G123" s="225"/>
      <c r="H123" s="226" t="s">
        <v>19</v>
      </c>
      <c r="I123" s="228"/>
      <c r="J123" s="225"/>
      <c r="K123" s="225"/>
      <c r="L123" s="229"/>
      <c r="M123" s="230"/>
      <c r="N123" s="231"/>
      <c r="O123" s="231"/>
      <c r="P123" s="231"/>
      <c r="Q123" s="231"/>
      <c r="R123" s="231"/>
      <c r="S123" s="231"/>
      <c r="T123" s="23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3" t="s">
        <v>139</v>
      </c>
      <c r="AU123" s="233" t="s">
        <v>79</v>
      </c>
      <c r="AV123" s="13" t="s">
        <v>77</v>
      </c>
      <c r="AW123" s="13" t="s">
        <v>31</v>
      </c>
      <c r="AX123" s="13" t="s">
        <v>69</v>
      </c>
      <c r="AY123" s="233" t="s">
        <v>115</v>
      </c>
    </row>
    <row r="124" s="14" customFormat="1">
      <c r="A124" s="14"/>
      <c r="B124" s="234"/>
      <c r="C124" s="235"/>
      <c r="D124" s="218" t="s">
        <v>139</v>
      </c>
      <c r="E124" s="236" t="s">
        <v>19</v>
      </c>
      <c r="F124" s="237" t="s">
        <v>159</v>
      </c>
      <c r="G124" s="235"/>
      <c r="H124" s="238">
        <v>26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4" t="s">
        <v>139</v>
      </c>
      <c r="AU124" s="244" t="s">
        <v>79</v>
      </c>
      <c r="AV124" s="14" t="s">
        <v>79</v>
      </c>
      <c r="AW124" s="14" t="s">
        <v>31</v>
      </c>
      <c r="AX124" s="14" t="s">
        <v>77</v>
      </c>
      <c r="AY124" s="244" t="s">
        <v>115</v>
      </c>
    </row>
    <row r="125" s="2" customFormat="1" ht="16.5" customHeight="1">
      <c r="A125" s="39"/>
      <c r="B125" s="40"/>
      <c r="C125" s="205" t="s">
        <v>175</v>
      </c>
      <c r="D125" s="205" t="s">
        <v>117</v>
      </c>
      <c r="E125" s="206" t="s">
        <v>176</v>
      </c>
      <c r="F125" s="207" t="s">
        <v>177</v>
      </c>
      <c r="G125" s="208" t="s">
        <v>120</v>
      </c>
      <c r="H125" s="209">
        <v>250</v>
      </c>
      <c r="I125" s="210"/>
      <c r="J125" s="211">
        <f>ROUND(I125*H125,2)</f>
        <v>0</v>
      </c>
      <c r="K125" s="207" t="s">
        <v>121</v>
      </c>
      <c r="L125" s="45"/>
      <c r="M125" s="212" t="s">
        <v>19</v>
      </c>
      <c r="N125" s="213" t="s">
        <v>40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122</v>
      </c>
      <c r="AT125" s="216" t="s">
        <v>117</v>
      </c>
      <c r="AU125" s="216" t="s">
        <v>79</v>
      </c>
      <c r="AY125" s="18" t="s">
        <v>115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77</v>
      </c>
      <c r="BK125" s="217">
        <f>ROUND(I125*H125,2)</f>
        <v>0</v>
      </c>
      <c r="BL125" s="18" t="s">
        <v>122</v>
      </c>
      <c r="BM125" s="216" t="s">
        <v>178</v>
      </c>
    </row>
    <row r="126" s="2" customFormat="1">
      <c r="A126" s="39"/>
      <c r="B126" s="40"/>
      <c r="C126" s="41"/>
      <c r="D126" s="218" t="s">
        <v>124</v>
      </c>
      <c r="E126" s="41"/>
      <c r="F126" s="219" t="s">
        <v>179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124</v>
      </c>
      <c r="AU126" s="18" t="s">
        <v>79</v>
      </c>
    </row>
    <row r="127" s="2" customFormat="1">
      <c r="A127" s="39"/>
      <c r="B127" s="40"/>
      <c r="C127" s="41"/>
      <c r="D127" s="218" t="s">
        <v>126</v>
      </c>
      <c r="E127" s="41"/>
      <c r="F127" s="223" t="s">
        <v>180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126</v>
      </c>
      <c r="AU127" s="18" t="s">
        <v>79</v>
      </c>
    </row>
    <row r="128" s="13" customFormat="1">
      <c r="A128" s="13"/>
      <c r="B128" s="224"/>
      <c r="C128" s="225"/>
      <c r="D128" s="218" t="s">
        <v>139</v>
      </c>
      <c r="E128" s="226" t="s">
        <v>19</v>
      </c>
      <c r="F128" s="227" t="s">
        <v>181</v>
      </c>
      <c r="G128" s="225"/>
      <c r="H128" s="226" t="s">
        <v>19</v>
      </c>
      <c r="I128" s="228"/>
      <c r="J128" s="225"/>
      <c r="K128" s="225"/>
      <c r="L128" s="229"/>
      <c r="M128" s="230"/>
      <c r="N128" s="231"/>
      <c r="O128" s="231"/>
      <c r="P128" s="231"/>
      <c r="Q128" s="231"/>
      <c r="R128" s="231"/>
      <c r="S128" s="231"/>
      <c r="T128" s="23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3" t="s">
        <v>139</v>
      </c>
      <c r="AU128" s="233" t="s">
        <v>79</v>
      </c>
      <c r="AV128" s="13" t="s">
        <v>77</v>
      </c>
      <c r="AW128" s="13" t="s">
        <v>31</v>
      </c>
      <c r="AX128" s="13" t="s">
        <v>69</v>
      </c>
      <c r="AY128" s="233" t="s">
        <v>115</v>
      </c>
    </row>
    <row r="129" s="14" customFormat="1">
      <c r="A129" s="14"/>
      <c r="B129" s="234"/>
      <c r="C129" s="235"/>
      <c r="D129" s="218" t="s">
        <v>139</v>
      </c>
      <c r="E129" s="236" t="s">
        <v>19</v>
      </c>
      <c r="F129" s="237" t="s">
        <v>182</v>
      </c>
      <c r="G129" s="235"/>
      <c r="H129" s="238">
        <v>150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4" t="s">
        <v>139</v>
      </c>
      <c r="AU129" s="244" t="s">
        <v>79</v>
      </c>
      <c r="AV129" s="14" t="s">
        <v>79</v>
      </c>
      <c r="AW129" s="14" t="s">
        <v>31</v>
      </c>
      <c r="AX129" s="14" t="s">
        <v>69</v>
      </c>
      <c r="AY129" s="244" t="s">
        <v>115</v>
      </c>
    </row>
    <row r="130" s="13" customFormat="1">
      <c r="A130" s="13"/>
      <c r="B130" s="224"/>
      <c r="C130" s="225"/>
      <c r="D130" s="218" t="s">
        <v>139</v>
      </c>
      <c r="E130" s="226" t="s">
        <v>19</v>
      </c>
      <c r="F130" s="227" t="s">
        <v>183</v>
      </c>
      <c r="G130" s="225"/>
      <c r="H130" s="226" t="s">
        <v>19</v>
      </c>
      <c r="I130" s="228"/>
      <c r="J130" s="225"/>
      <c r="K130" s="225"/>
      <c r="L130" s="229"/>
      <c r="M130" s="230"/>
      <c r="N130" s="231"/>
      <c r="O130" s="231"/>
      <c r="P130" s="231"/>
      <c r="Q130" s="231"/>
      <c r="R130" s="231"/>
      <c r="S130" s="231"/>
      <c r="T130" s="23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3" t="s">
        <v>139</v>
      </c>
      <c r="AU130" s="233" t="s">
        <v>79</v>
      </c>
      <c r="AV130" s="13" t="s">
        <v>77</v>
      </c>
      <c r="AW130" s="13" t="s">
        <v>31</v>
      </c>
      <c r="AX130" s="13" t="s">
        <v>69</v>
      </c>
      <c r="AY130" s="233" t="s">
        <v>115</v>
      </c>
    </row>
    <row r="131" s="14" customFormat="1">
      <c r="A131" s="14"/>
      <c r="B131" s="234"/>
      <c r="C131" s="235"/>
      <c r="D131" s="218" t="s">
        <v>139</v>
      </c>
      <c r="E131" s="236" t="s">
        <v>19</v>
      </c>
      <c r="F131" s="237" t="s">
        <v>161</v>
      </c>
      <c r="G131" s="235"/>
      <c r="H131" s="238">
        <v>100</v>
      </c>
      <c r="I131" s="239"/>
      <c r="J131" s="235"/>
      <c r="K131" s="235"/>
      <c r="L131" s="240"/>
      <c r="M131" s="241"/>
      <c r="N131" s="242"/>
      <c r="O131" s="242"/>
      <c r="P131" s="242"/>
      <c r="Q131" s="242"/>
      <c r="R131" s="242"/>
      <c r="S131" s="242"/>
      <c r="T131" s="24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4" t="s">
        <v>139</v>
      </c>
      <c r="AU131" s="244" t="s">
        <v>79</v>
      </c>
      <c r="AV131" s="14" t="s">
        <v>79</v>
      </c>
      <c r="AW131" s="14" t="s">
        <v>31</v>
      </c>
      <c r="AX131" s="14" t="s">
        <v>69</v>
      </c>
      <c r="AY131" s="244" t="s">
        <v>115</v>
      </c>
    </row>
    <row r="132" s="15" customFormat="1">
      <c r="A132" s="15"/>
      <c r="B132" s="245"/>
      <c r="C132" s="246"/>
      <c r="D132" s="218" t="s">
        <v>139</v>
      </c>
      <c r="E132" s="247" t="s">
        <v>19</v>
      </c>
      <c r="F132" s="248" t="s">
        <v>162</v>
      </c>
      <c r="G132" s="246"/>
      <c r="H132" s="249">
        <v>250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5" t="s">
        <v>139</v>
      </c>
      <c r="AU132" s="255" t="s">
        <v>79</v>
      </c>
      <c r="AV132" s="15" t="s">
        <v>122</v>
      </c>
      <c r="AW132" s="15" t="s">
        <v>31</v>
      </c>
      <c r="AX132" s="15" t="s">
        <v>77</v>
      </c>
      <c r="AY132" s="255" t="s">
        <v>115</v>
      </c>
    </row>
    <row r="133" s="2" customFormat="1" ht="16.5" customHeight="1">
      <c r="A133" s="39"/>
      <c r="B133" s="40"/>
      <c r="C133" s="205" t="s">
        <v>184</v>
      </c>
      <c r="D133" s="205" t="s">
        <v>117</v>
      </c>
      <c r="E133" s="206" t="s">
        <v>185</v>
      </c>
      <c r="F133" s="207" t="s">
        <v>186</v>
      </c>
      <c r="G133" s="208" t="s">
        <v>120</v>
      </c>
      <c r="H133" s="209">
        <v>100</v>
      </c>
      <c r="I133" s="210"/>
      <c r="J133" s="211">
        <f>ROUND(I133*H133,2)</f>
        <v>0</v>
      </c>
      <c r="K133" s="207" t="s">
        <v>121</v>
      </c>
      <c r="L133" s="45"/>
      <c r="M133" s="212" t="s">
        <v>19</v>
      </c>
      <c r="N133" s="213" t="s">
        <v>40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122</v>
      </c>
      <c r="AT133" s="216" t="s">
        <v>117</v>
      </c>
      <c r="AU133" s="216" t="s">
        <v>79</v>
      </c>
      <c r="AY133" s="18" t="s">
        <v>115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77</v>
      </c>
      <c r="BK133" s="217">
        <f>ROUND(I133*H133,2)</f>
        <v>0</v>
      </c>
      <c r="BL133" s="18" t="s">
        <v>122</v>
      </c>
      <c r="BM133" s="216" t="s">
        <v>187</v>
      </c>
    </row>
    <row r="134" s="2" customFormat="1">
      <c r="A134" s="39"/>
      <c r="B134" s="40"/>
      <c r="C134" s="41"/>
      <c r="D134" s="218" t="s">
        <v>124</v>
      </c>
      <c r="E134" s="41"/>
      <c r="F134" s="219" t="s">
        <v>188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124</v>
      </c>
      <c r="AU134" s="18" t="s">
        <v>79</v>
      </c>
    </row>
    <row r="135" s="13" customFormat="1">
      <c r="A135" s="13"/>
      <c r="B135" s="224"/>
      <c r="C135" s="225"/>
      <c r="D135" s="218" t="s">
        <v>139</v>
      </c>
      <c r="E135" s="226" t="s">
        <v>19</v>
      </c>
      <c r="F135" s="227" t="s">
        <v>189</v>
      </c>
      <c r="G135" s="225"/>
      <c r="H135" s="226" t="s">
        <v>19</v>
      </c>
      <c r="I135" s="228"/>
      <c r="J135" s="225"/>
      <c r="K135" s="225"/>
      <c r="L135" s="229"/>
      <c r="M135" s="230"/>
      <c r="N135" s="231"/>
      <c r="O135" s="231"/>
      <c r="P135" s="231"/>
      <c r="Q135" s="231"/>
      <c r="R135" s="231"/>
      <c r="S135" s="231"/>
      <c r="T135" s="23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3" t="s">
        <v>139</v>
      </c>
      <c r="AU135" s="233" t="s">
        <v>79</v>
      </c>
      <c r="AV135" s="13" t="s">
        <v>77</v>
      </c>
      <c r="AW135" s="13" t="s">
        <v>31</v>
      </c>
      <c r="AX135" s="13" t="s">
        <v>69</v>
      </c>
      <c r="AY135" s="233" t="s">
        <v>115</v>
      </c>
    </row>
    <row r="136" s="14" customFormat="1">
      <c r="A136" s="14"/>
      <c r="B136" s="234"/>
      <c r="C136" s="235"/>
      <c r="D136" s="218" t="s">
        <v>139</v>
      </c>
      <c r="E136" s="236" t="s">
        <v>19</v>
      </c>
      <c r="F136" s="237" t="s">
        <v>161</v>
      </c>
      <c r="G136" s="235"/>
      <c r="H136" s="238">
        <v>100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4" t="s">
        <v>139</v>
      </c>
      <c r="AU136" s="244" t="s">
        <v>79</v>
      </c>
      <c r="AV136" s="14" t="s">
        <v>79</v>
      </c>
      <c r="AW136" s="14" t="s">
        <v>31</v>
      </c>
      <c r="AX136" s="14" t="s">
        <v>77</v>
      </c>
      <c r="AY136" s="244" t="s">
        <v>115</v>
      </c>
    </row>
    <row r="137" s="2" customFormat="1" ht="16.5" customHeight="1">
      <c r="A137" s="39"/>
      <c r="B137" s="40"/>
      <c r="C137" s="205" t="s">
        <v>190</v>
      </c>
      <c r="D137" s="205" t="s">
        <v>117</v>
      </c>
      <c r="E137" s="206" t="s">
        <v>191</v>
      </c>
      <c r="F137" s="207" t="s">
        <v>192</v>
      </c>
      <c r="G137" s="208" t="s">
        <v>120</v>
      </c>
      <c r="H137" s="209">
        <v>91</v>
      </c>
      <c r="I137" s="210"/>
      <c r="J137" s="211">
        <f>ROUND(I137*H137,2)</f>
        <v>0</v>
      </c>
      <c r="K137" s="207" t="s">
        <v>121</v>
      </c>
      <c r="L137" s="45"/>
      <c r="M137" s="212" t="s">
        <v>19</v>
      </c>
      <c r="N137" s="213" t="s">
        <v>40</v>
      </c>
      <c r="O137" s="85"/>
      <c r="P137" s="214">
        <f>O137*H137</f>
        <v>0</v>
      </c>
      <c r="Q137" s="214">
        <v>0.216</v>
      </c>
      <c r="R137" s="214">
        <f>Q137*H137</f>
        <v>19.655999999999999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122</v>
      </c>
      <c r="AT137" s="216" t="s">
        <v>117</v>
      </c>
      <c r="AU137" s="216" t="s">
        <v>79</v>
      </c>
      <c r="AY137" s="18" t="s">
        <v>115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77</v>
      </c>
      <c r="BK137" s="217">
        <f>ROUND(I137*H137,2)</f>
        <v>0</v>
      </c>
      <c r="BL137" s="18" t="s">
        <v>122</v>
      </c>
      <c r="BM137" s="216" t="s">
        <v>193</v>
      </c>
    </row>
    <row r="138" s="2" customFormat="1">
      <c r="A138" s="39"/>
      <c r="B138" s="40"/>
      <c r="C138" s="41"/>
      <c r="D138" s="218" t="s">
        <v>124</v>
      </c>
      <c r="E138" s="41"/>
      <c r="F138" s="219" t="s">
        <v>194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124</v>
      </c>
      <c r="AU138" s="18" t="s">
        <v>79</v>
      </c>
    </row>
    <row r="139" s="2" customFormat="1" ht="16.5" customHeight="1">
      <c r="A139" s="39"/>
      <c r="B139" s="40"/>
      <c r="C139" s="205" t="s">
        <v>195</v>
      </c>
      <c r="D139" s="205" t="s">
        <v>117</v>
      </c>
      <c r="E139" s="206" t="s">
        <v>196</v>
      </c>
      <c r="F139" s="207" t="s">
        <v>197</v>
      </c>
      <c r="G139" s="208" t="s">
        <v>120</v>
      </c>
      <c r="H139" s="209">
        <v>431</v>
      </c>
      <c r="I139" s="210"/>
      <c r="J139" s="211">
        <f>ROUND(I139*H139,2)</f>
        <v>0</v>
      </c>
      <c r="K139" s="207" t="s">
        <v>121</v>
      </c>
      <c r="L139" s="45"/>
      <c r="M139" s="212" t="s">
        <v>19</v>
      </c>
      <c r="N139" s="213" t="s">
        <v>40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122</v>
      </c>
      <c r="AT139" s="216" t="s">
        <v>117</v>
      </c>
      <c r="AU139" s="216" t="s">
        <v>79</v>
      </c>
      <c r="AY139" s="18" t="s">
        <v>115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77</v>
      </c>
      <c r="BK139" s="217">
        <f>ROUND(I139*H139,2)</f>
        <v>0</v>
      </c>
      <c r="BL139" s="18" t="s">
        <v>122</v>
      </c>
      <c r="BM139" s="216" t="s">
        <v>198</v>
      </c>
    </row>
    <row r="140" s="2" customFormat="1">
      <c r="A140" s="39"/>
      <c r="B140" s="40"/>
      <c r="C140" s="41"/>
      <c r="D140" s="218" t="s">
        <v>124</v>
      </c>
      <c r="E140" s="41"/>
      <c r="F140" s="219" t="s">
        <v>199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124</v>
      </c>
      <c r="AU140" s="18" t="s">
        <v>79</v>
      </c>
    </row>
    <row r="141" s="2" customFormat="1">
      <c r="A141" s="39"/>
      <c r="B141" s="40"/>
      <c r="C141" s="41"/>
      <c r="D141" s="218" t="s">
        <v>126</v>
      </c>
      <c r="E141" s="41"/>
      <c r="F141" s="223" t="s">
        <v>200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126</v>
      </c>
      <c r="AU141" s="18" t="s">
        <v>79</v>
      </c>
    </row>
    <row r="142" s="14" customFormat="1">
      <c r="A142" s="14"/>
      <c r="B142" s="234"/>
      <c r="C142" s="235"/>
      <c r="D142" s="218" t="s">
        <v>139</v>
      </c>
      <c r="E142" s="236" t="s">
        <v>19</v>
      </c>
      <c r="F142" s="237" t="s">
        <v>201</v>
      </c>
      <c r="G142" s="235"/>
      <c r="H142" s="238">
        <v>431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4" t="s">
        <v>139</v>
      </c>
      <c r="AU142" s="244" t="s">
        <v>79</v>
      </c>
      <c r="AV142" s="14" t="s">
        <v>79</v>
      </c>
      <c r="AW142" s="14" t="s">
        <v>31</v>
      </c>
      <c r="AX142" s="14" t="s">
        <v>77</v>
      </c>
      <c r="AY142" s="244" t="s">
        <v>115</v>
      </c>
    </row>
    <row r="143" s="2" customFormat="1" ht="21.75" customHeight="1">
      <c r="A143" s="39"/>
      <c r="B143" s="40"/>
      <c r="C143" s="205" t="s">
        <v>202</v>
      </c>
      <c r="D143" s="205" t="s">
        <v>117</v>
      </c>
      <c r="E143" s="206" t="s">
        <v>203</v>
      </c>
      <c r="F143" s="207" t="s">
        <v>204</v>
      </c>
      <c r="G143" s="208" t="s">
        <v>120</v>
      </c>
      <c r="H143" s="209">
        <v>465</v>
      </c>
      <c r="I143" s="210"/>
      <c r="J143" s="211">
        <f>ROUND(I143*H143,2)</f>
        <v>0</v>
      </c>
      <c r="K143" s="207" t="s">
        <v>121</v>
      </c>
      <c r="L143" s="45"/>
      <c r="M143" s="212" t="s">
        <v>19</v>
      </c>
      <c r="N143" s="213" t="s">
        <v>40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122</v>
      </c>
      <c r="AT143" s="216" t="s">
        <v>117</v>
      </c>
      <c r="AU143" s="216" t="s">
        <v>79</v>
      </c>
      <c r="AY143" s="18" t="s">
        <v>115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77</v>
      </c>
      <c r="BK143" s="217">
        <f>ROUND(I143*H143,2)</f>
        <v>0</v>
      </c>
      <c r="BL143" s="18" t="s">
        <v>122</v>
      </c>
      <c r="BM143" s="216" t="s">
        <v>205</v>
      </c>
    </row>
    <row r="144" s="2" customFormat="1">
      <c r="A144" s="39"/>
      <c r="B144" s="40"/>
      <c r="C144" s="41"/>
      <c r="D144" s="218" t="s">
        <v>124</v>
      </c>
      <c r="E144" s="41"/>
      <c r="F144" s="219" t="s">
        <v>206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124</v>
      </c>
      <c r="AU144" s="18" t="s">
        <v>79</v>
      </c>
    </row>
    <row r="145" s="13" customFormat="1">
      <c r="A145" s="13"/>
      <c r="B145" s="224"/>
      <c r="C145" s="225"/>
      <c r="D145" s="218" t="s">
        <v>139</v>
      </c>
      <c r="E145" s="226" t="s">
        <v>19</v>
      </c>
      <c r="F145" s="227" t="s">
        <v>207</v>
      </c>
      <c r="G145" s="225"/>
      <c r="H145" s="226" t="s">
        <v>19</v>
      </c>
      <c r="I145" s="228"/>
      <c r="J145" s="225"/>
      <c r="K145" s="225"/>
      <c r="L145" s="229"/>
      <c r="M145" s="230"/>
      <c r="N145" s="231"/>
      <c r="O145" s="231"/>
      <c r="P145" s="231"/>
      <c r="Q145" s="231"/>
      <c r="R145" s="231"/>
      <c r="S145" s="231"/>
      <c r="T145" s="23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3" t="s">
        <v>139</v>
      </c>
      <c r="AU145" s="233" t="s">
        <v>79</v>
      </c>
      <c r="AV145" s="13" t="s">
        <v>77</v>
      </c>
      <c r="AW145" s="13" t="s">
        <v>31</v>
      </c>
      <c r="AX145" s="13" t="s">
        <v>69</v>
      </c>
      <c r="AY145" s="233" t="s">
        <v>115</v>
      </c>
    </row>
    <row r="146" s="14" customFormat="1">
      <c r="A146" s="14"/>
      <c r="B146" s="234"/>
      <c r="C146" s="235"/>
      <c r="D146" s="218" t="s">
        <v>139</v>
      </c>
      <c r="E146" s="236" t="s">
        <v>19</v>
      </c>
      <c r="F146" s="237" t="s">
        <v>201</v>
      </c>
      <c r="G146" s="235"/>
      <c r="H146" s="238">
        <v>431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4" t="s">
        <v>139</v>
      </c>
      <c r="AU146" s="244" t="s">
        <v>79</v>
      </c>
      <c r="AV146" s="14" t="s">
        <v>79</v>
      </c>
      <c r="AW146" s="14" t="s">
        <v>31</v>
      </c>
      <c r="AX146" s="14" t="s">
        <v>69</v>
      </c>
      <c r="AY146" s="244" t="s">
        <v>115</v>
      </c>
    </row>
    <row r="147" s="13" customFormat="1">
      <c r="A147" s="13"/>
      <c r="B147" s="224"/>
      <c r="C147" s="225"/>
      <c r="D147" s="218" t="s">
        <v>139</v>
      </c>
      <c r="E147" s="226" t="s">
        <v>19</v>
      </c>
      <c r="F147" s="227" t="s">
        <v>158</v>
      </c>
      <c r="G147" s="225"/>
      <c r="H147" s="226" t="s">
        <v>19</v>
      </c>
      <c r="I147" s="228"/>
      <c r="J147" s="225"/>
      <c r="K147" s="225"/>
      <c r="L147" s="229"/>
      <c r="M147" s="230"/>
      <c r="N147" s="231"/>
      <c r="O147" s="231"/>
      <c r="P147" s="231"/>
      <c r="Q147" s="231"/>
      <c r="R147" s="231"/>
      <c r="S147" s="231"/>
      <c r="T147" s="23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3" t="s">
        <v>139</v>
      </c>
      <c r="AU147" s="233" t="s">
        <v>79</v>
      </c>
      <c r="AV147" s="13" t="s">
        <v>77</v>
      </c>
      <c r="AW147" s="13" t="s">
        <v>31</v>
      </c>
      <c r="AX147" s="13" t="s">
        <v>69</v>
      </c>
      <c r="AY147" s="233" t="s">
        <v>115</v>
      </c>
    </row>
    <row r="148" s="14" customFormat="1">
      <c r="A148" s="14"/>
      <c r="B148" s="234"/>
      <c r="C148" s="235"/>
      <c r="D148" s="218" t="s">
        <v>139</v>
      </c>
      <c r="E148" s="236" t="s">
        <v>19</v>
      </c>
      <c r="F148" s="237" t="s">
        <v>208</v>
      </c>
      <c r="G148" s="235"/>
      <c r="H148" s="238">
        <v>34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4" t="s">
        <v>139</v>
      </c>
      <c r="AU148" s="244" t="s">
        <v>79</v>
      </c>
      <c r="AV148" s="14" t="s">
        <v>79</v>
      </c>
      <c r="AW148" s="14" t="s">
        <v>31</v>
      </c>
      <c r="AX148" s="14" t="s">
        <v>69</v>
      </c>
      <c r="AY148" s="244" t="s">
        <v>115</v>
      </c>
    </row>
    <row r="149" s="15" customFormat="1">
      <c r="A149" s="15"/>
      <c r="B149" s="245"/>
      <c r="C149" s="246"/>
      <c r="D149" s="218" t="s">
        <v>139</v>
      </c>
      <c r="E149" s="247" t="s">
        <v>19</v>
      </c>
      <c r="F149" s="248" t="s">
        <v>162</v>
      </c>
      <c r="G149" s="246"/>
      <c r="H149" s="249">
        <v>465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55" t="s">
        <v>139</v>
      </c>
      <c r="AU149" s="255" t="s">
        <v>79</v>
      </c>
      <c r="AV149" s="15" t="s">
        <v>122</v>
      </c>
      <c r="AW149" s="15" t="s">
        <v>31</v>
      </c>
      <c r="AX149" s="15" t="s">
        <v>77</v>
      </c>
      <c r="AY149" s="255" t="s">
        <v>115</v>
      </c>
    </row>
    <row r="150" s="12" customFormat="1" ht="22.8" customHeight="1">
      <c r="A150" s="12"/>
      <c r="B150" s="189"/>
      <c r="C150" s="190"/>
      <c r="D150" s="191" t="s">
        <v>68</v>
      </c>
      <c r="E150" s="203" t="s">
        <v>169</v>
      </c>
      <c r="F150" s="203" t="s">
        <v>209</v>
      </c>
      <c r="G150" s="190"/>
      <c r="H150" s="190"/>
      <c r="I150" s="193"/>
      <c r="J150" s="204">
        <f>BK150</f>
        <v>0</v>
      </c>
      <c r="K150" s="190"/>
      <c r="L150" s="195"/>
      <c r="M150" s="196"/>
      <c r="N150" s="197"/>
      <c r="O150" s="197"/>
      <c r="P150" s="198">
        <f>SUM(P151:P152)</f>
        <v>0</v>
      </c>
      <c r="Q150" s="197"/>
      <c r="R150" s="198">
        <f>SUM(R151:R152)</f>
        <v>0.84160000000000001</v>
      </c>
      <c r="S150" s="197"/>
      <c r="T150" s="199">
        <f>SUM(T151:T152)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0" t="s">
        <v>77</v>
      </c>
      <c r="AT150" s="201" t="s">
        <v>68</v>
      </c>
      <c r="AU150" s="201" t="s">
        <v>77</v>
      </c>
      <c r="AY150" s="200" t="s">
        <v>115</v>
      </c>
      <c r="BK150" s="202">
        <f>SUM(BK151:BK152)</f>
        <v>0</v>
      </c>
    </row>
    <row r="151" s="2" customFormat="1" ht="16.5" customHeight="1">
      <c r="A151" s="39"/>
      <c r="B151" s="40"/>
      <c r="C151" s="205" t="s">
        <v>210</v>
      </c>
      <c r="D151" s="205" t="s">
        <v>117</v>
      </c>
      <c r="E151" s="206" t="s">
        <v>211</v>
      </c>
      <c r="F151" s="207" t="s">
        <v>212</v>
      </c>
      <c r="G151" s="208" t="s">
        <v>213</v>
      </c>
      <c r="H151" s="209">
        <v>2</v>
      </c>
      <c r="I151" s="210"/>
      <c r="J151" s="211">
        <f>ROUND(I151*H151,2)</f>
        <v>0</v>
      </c>
      <c r="K151" s="207" t="s">
        <v>121</v>
      </c>
      <c r="L151" s="45"/>
      <c r="M151" s="212" t="s">
        <v>19</v>
      </c>
      <c r="N151" s="213" t="s">
        <v>40</v>
      </c>
      <c r="O151" s="85"/>
      <c r="P151" s="214">
        <f>O151*H151</f>
        <v>0</v>
      </c>
      <c r="Q151" s="214">
        <v>0.42080000000000001</v>
      </c>
      <c r="R151" s="214">
        <f>Q151*H151</f>
        <v>0.84160000000000001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122</v>
      </c>
      <c r="AT151" s="216" t="s">
        <v>117</v>
      </c>
      <c r="AU151" s="216" t="s">
        <v>79</v>
      </c>
      <c r="AY151" s="18" t="s">
        <v>115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77</v>
      </c>
      <c r="BK151" s="217">
        <f>ROUND(I151*H151,2)</f>
        <v>0</v>
      </c>
      <c r="BL151" s="18" t="s">
        <v>122</v>
      </c>
      <c r="BM151" s="216" t="s">
        <v>214</v>
      </c>
    </row>
    <row r="152" s="2" customFormat="1">
      <c r="A152" s="39"/>
      <c r="B152" s="40"/>
      <c r="C152" s="41"/>
      <c r="D152" s="218" t="s">
        <v>124</v>
      </c>
      <c r="E152" s="41"/>
      <c r="F152" s="219" t="s">
        <v>212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124</v>
      </c>
      <c r="AU152" s="18" t="s">
        <v>79</v>
      </c>
    </row>
    <row r="153" s="12" customFormat="1" ht="22.8" customHeight="1">
      <c r="A153" s="12"/>
      <c r="B153" s="189"/>
      <c r="C153" s="190"/>
      <c r="D153" s="191" t="s">
        <v>68</v>
      </c>
      <c r="E153" s="203" t="s">
        <v>175</v>
      </c>
      <c r="F153" s="203" t="s">
        <v>215</v>
      </c>
      <c r="G153" s="190"/>
      <c r="H153" s="190"/>
      <c r="I153" s="193"/>
      <c r="J153" s="204">
        <f>BK153</f>
        <v>0</v>
      </c>
      <c r="K153" s="190"/>
      <c r="L153" s="195"/>
      <c r="M153" s="196"/>
      <c r="N153" s="197"/>
      <c r="O153" s="197"/>
      <c r="P153" s="198">
        <f>SUM(P154:P170)</f>
        <v>0</v>
      </c>
      <c r="Q153" s="197"/>
      <c r="R153" s="198">
        <f>SUM(R154:R170)</f>
        <v>0.14593</v>
      </c>
      <c r="S153" s="197"/>
      <c r="T153" s="199">
        <f>SUM(T154:T170)</f>
        <v>8.620000000000001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0" t="s">
        <v>77</v>
      </c>
      <c r="AT153" s="201" t="s">
        <v>68</v>
      </c>
      <c r="AU153" s="201" t="s">
        <v>77</v>
      </c>
      <c r="AY153" s="200" t="s">
        <v>115</v>
      </c>
      <c r="BK153" s="202">
        <f>SUM(BK154:BK170)</f>
        <v>0</v>
      </c>
    </row>
    <row r="154" s="2" customFormat="1" ht="16.5" customHeight="1">
      <c r="A154" s="39"/>
      <c r="B154" s="40"/>
      <c r="C154" s="205" t="s">
        <v>8</v>
      </c>
      <c r="D154" s="205" t="s">
        <v>117</v>
      </c>
      <c r="E154" s="206" t="s">
        <v>216</v>
      </c>
      <c r="F154" s="207" t="s">
        <v>217</v>
      </c>
      <c r="G154" s="208" t="s">
        <v>213</v>
      </c>
      <c r="H154" s="209">
        <v>1</v>
      </c>
      <c r="I154" s="210"/>
      <c r="J154" s="211">
        <f>ROUND(I154*H154,2)</f>
        <v>0</v>
      </c>
      <c r="K154" s="207" t="s">
        <v>121</v>
      </c>
      <c r="L154" s="45"/>
      <c r="M154" s="212" t="s">
        <v>19</v>
      </c>
      <c r="N154" s="213" t="s">
        <v>40</v>
      </c>
      <c r="O154" s="85"/>
      <c r="P154" s="214">
        <f>O154*H154</f>
        <v>0</v>
      </c>
      <c r="Q154" s="214">
        <v>0.00069999999999999999</v>
      </c>
      <c r="R154" s="214">
        <f>Q154*H154</f>
        <v>0.00069999999999999999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122</v>
      </c>
      <c r="AT154" s="216" t="s">
        <v>117</v>
      </c>
      <c r="AU154" s="216" t="s">
        <v>79</v>
      </c>
      <c r="AY154" s="18" t="s">
        <v>115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77</v>
      </c>
      <c r="BK154" s="217">
        <f>ROUND(I154*H154,2)</f>
        <v>0</v>
      </c>
      <c r="BL154" s="18" t="s">
        <v>122</v>
      </c>
      <c r="BM154" s="216" t="s">
        <v>218</v>
      </c>
    </row>
    <row r="155" s="2" customFormat="1">
      <c r="A155" s="39"/>
      <c r="B155" s="40"/>
      <c r="C155" s="41"/>
      <c r="D155" s="218" t="s">
        <v>124</v>
      </c>
      <c r="E155" s="41"/>
      <c r="F155" s="219" t="s">
        <v>219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124</v>
      </c>
      <c r="AU155" s="18" t="s">
        <v>79</v>
      </c>
    </row>
    <row r="156" s="2" customFormat="1" ht="16.5" customHeight="1">
      <c r="A156" s="39"/>
      <c r="B156" s="40"/>
      <c r="C156" s="256" t="s">
        <v>220</v>
      </c>
      <c r="D156" s="256" t="s">
        <v>221</v>
      </c>
      <c r="E156" s="257" t="s">
        <v>222</v>
      </c>
      <c r="F156" s="258" t="s">
        <v>223</v>
      </c>
      <c r="G156" s="259" t="s">
        <v>213</v>
      </c>
      <c r="H156" s="260">
        <v>1</v>
      </c>
      <c r="I156" s="261"/>
      <c r="J156" s="262">
        <f>ROUND(I156*H156,2)</f>
        <v>0</v>
      </c>
      <c r="K156" s="258" t="s">
        <v>121</v>
      </c>
      <c r="L156" s="263"/>
      <c r="M156" s="264" t="s">
        <v>19</v>
      </c>
      <c r="N156" s="265" t="s">
        <v>40</v>
      </c>
      <c r="O156" s="85"/>
      <c r="P156" s="214">
        <f>O156*H156</f>
        <v>0</v>
      </c>
      <c r="Q156" s="214">
        <v>0.0041999999999999997</v>
      </c>
      <c r="R156" s="214">
        <f>Q156*H156</f>
        <v>0.0041999999999999997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169</v>
      </c>
      <c r="AT156" s="216" t="s">
        <v>221</v>
      </c>
      <c r="AU156" s="216" t="s">
        <v>79</v>
      </c>
      <c r="AY156" s="18" t="s">
        <v>115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77</v>
      </c>
      <c r="BK156" s="217">
        <f>ROUND(I156*H156,2)</f>
        <v>0</v>
      </c>
      <c r="BL156" s="18" t="s">
        <v>122</v>
      </c>
      <c r="BM156" s="216" t="s">
        <v>224</v>
      </c>
    </row>
    <row r="157" s="2" customFormat="1">
      <c r="A157" s="39"/>
      <c r="B157" s="40"/>
      <c r="C157" s="41"/>
      <c r="D157" s="218" t="s">
        <v>124</v>
      </c>
      <c r="E157" s="41"/>
      <c r="F157" s="219" t="s">
        <v>223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124</v>
      </c>
      <c r="AU157" s="18" t="s">
        <v>79</v>
      </c>
    </row>
    <row r="158" s="13" customFormat="1">
      <c r="A158" s="13"/>
      <c r="B158" s="224"/>
      <c r="C158" s="225"/>
      <c r="D158" s="218" t="s">
        <v>139</v>
      </c>
      <c r="E158" s="226" t="s">
        <v>19</v>
      </c>
      <c r="F158" s="227" t="s">
        <v>225</v>
      </c>
      <c r="G158" s="225"/>
      <c r="H158" s="226" t="s">
        <v>19</v>
      </c>
      <c r="I158" s="228"/>
      <c r="J158" s="225"/>
      <c r="K158" s="225"/>
      <c r="L158" s="229"/>
      <c r="M158" s="230"/>
      <c r="N158" s="231"/>
      <c r="O158" s="231"/>
      <c r="P158" s="231"/>
      <c r="Q158" s="231"/>
      <c r="R158" s="231"/>
      <c r="S158" s="231"/>
      <c r="T158" s="23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3" t="s">
        <v>139</v>
      </c>
      <c r="AU158" s="233" t="s">
        <v>79</v>
      </c>
      <c r="AV158" s="13" t="s">
        <v>77</v>
      </c>
      <c r="AW158" s="13" t="s">
        <v>31</v>
      </c>
      <c r="AX158" s="13" t="s">
        <v>69</v>
      </c>
      <c r="AY158" s="233" t="s">
        <v>115</v>
      </c>
    </row>
    <row r="159" s="14" customFormat="1">
      <c r="A159" s="14"/>
      <c r="B159" s="234"/>
      <c r="C159" s="235"/>
      <c r="D159" s="218" t="s">
        <v>139</v>
      </c>
      <c r="E159" s="236" t="s">
        <v>19</v>
      </c>
      <c r="F159" s="237" t="s">
        <v>77</v>
      </c>
      <c r="G159" s="235"/>
      <c r="H159" s="238">
        <v>1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4" t="s">
        <v>139</v>
      </c>
      <c r="AU159" s="244" t="s">
        <v>79</v>
      </c>
      <c r="AV159" s="14" t="s">
        <v>79</v>
      </c>
      <c r="AW159" s="14" t="s">
        <v>31</v>
      </c>
      <c r="AX159" s="14" t="s">
        <v>77</v>
      </c>
      <c r="AY159" s="244" t="s">
        <v>115</v>
      </c>
    </row>
    <row r="160" s="2" customFormat="1" ht="16.5" customHeight="1">
      <c r="A160" s="39"/>
      <c r="B160" s="40"/>
      <c r="C160" s="205" t="s">
        <v>226</v>
      </c>
      <c r="D160" s="205" t="s">
        <v>117</v>
      </c>
      <c r="E160" s="206" t="s">
        <v>227</v>
      </c>
      <c r="F160" s="207" t="s">
        <v>228</v>
      </c>
      <c r="G160" s="208" t="s">
        <v>213</v>
      </c>
      <c r="H160" s="209">
        <v>1</v>
      </c>
      <c r="I160" s="210"/>
      <c r="J160" s="211">
        <f>ROUND(I160*H160,2)</f>
        <v>0</v>
      </c>
      <c r="K160" s="207" t="s">
        <v>121</v>
      </c>
      <c r="L160" s="45"/>
      <c r="M160" s="212" t="s">
        <v>19</v>
      </c>
      <c r="N160" s="213" t="s">
        <v>40</v>
      </c>
      <c r="O160" s="85"/>
      <c r="P160" s="214">
        <f>O160*H160</f>
        <v>0</v>
      </c>
      <c r="Q160" s="214">
        <v>0.11241</v>
      </c>
      <c r="R160" s="214">
        <f>Q160*H160</f>
        <v>0.11241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122</v>
      </c>
      <c r="AT160" s="216" t="s">
        <v>117</v>
      </c>
      <c r="AU160" s="216" t="s">
        <v>79</v>
      </c>
      <c r="AY160" s="18" t="s">
        <v>115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77</v>
      </c>
      <c r="BK160" s="217">
        <f>ROUND(I160*H160,2)</f>
        <v>0</v>
      </c>
      <c r="BL160" s="18" t="s">
        <v>122</v>
      </c>
      <c r="BM160" s="216" t="s">
        <v>229</v>
      </c>
    </row>
    <row r="161" s="2" customFormat="1">
      <c r="A161" s="39"/>
      <c r="B161" s="40"/>
      <c r="C161" s="41"/>
      <c r="D161" s="218" t="s">
        <v>124</v>
      </c>
      <c r="E161" s="41"/>
      <c r="F161" s="219" t="s">
        <v>230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124</v>
      </c>
      <c r="AU161" s="18" t="s">
        <v>79</v>
      </c>
    </row>
    <row r="162" s="2" customFormat="1" ht="16.5" customHeight="1">
      <c r="A162" s="39"/>
      <c r="B162" s="40"/>
      <c r="C162" s="256" t="s">
        <v>231</v>
      </c>
      <c r="D162" s="256" t="s">
        <v>221</v>
      </c>
      <c r="E162" s="257" t="s">
        <v>232</v>
      </c>
      <c r="F162" s="258" t="s">
        <v>233</v>
      </c>
      <c r="G162" s="259" t="s">
        <v>213</v>
      </c>
      <c r="H162" s="260">
        <v>1</v>
      </c>
      <c r="I162" s="261"/>
      <c r="J162" s="262">
        <f>ROUND(I162*H162,2)</f>
        <v>0</v>
      </c>
      <c r="K162" s="258" t="s">
        <v>121</v>
      </c>
      <c r="L162" s="263"/>
      <c r="M162" s="264" t="s">
        <v>19</v>
      </c>
      <c r="N162" s="265" t="s">
        <v>40</v>
      </c>
      <c r="O162" s="85"/>
      <c r="P162" s="214">
        <f>O162*H162</f>
        <v>0</v>
      </c>
      <c r="Q162" s="214">
        <v>0.0061000000000000004</v>
      </c>
      <c r="R162" s="214">
        <f>Q162*H162</f>
        <v>0.0061000000000000004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169</v>
      </c>
      <c r="AT162" s="216" t="s">
        <v>221</v>
      </c>
      <c r="AU162" s="216" t="s">
        <v>79</v>
      </c>
      <c r="AY162" s="18" t="s">
        <v>115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77</v>
      </c>
      <c r="BK162" s="217">
        <f>ROUND(I162*H162,2)</f>
        <v>0</v>
      </c>
      <c r="BL162" s="18" t="s">
        <v>122</v>
      </c>
      <c r="BM162" s="216" t="s">
        <v>234</v>
      </c>
    </row>
    <row r="163" s="2" customFormat="1">
      <c r="A163" s="39"/>
      <c r="B163" s="40"/>
      <c r="C163" s="41"/>
      <c r="D163" s="218" t="s">
        <v>124</v>
      </c>
      <c r="E163" s="41"/>
      <c r="F163" s="219" t="s">
        <v>233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124</v>
      </c>
      <c r="AU163" s="18" t="s">
        <v>79</v>
      </c>
    </row>
    <row r="164" s="2" customFormat="1" ht="16.5" customHeight="1">
      <c r="A164" s="39"/>
      <c r="B164" s="40"/>
      <c r="C164" s="256" t="s">
        <v>235</v>
      </c>
      <c r="D164" s="256" t="s">
        <v>221</v>
      </c>
      <c r="E164" s="257" t="s">
        <v>236</v>
      </c>
      <c r="F164" s="258" t="s">
        <v>237</v>
      </c>
      <c r="G164" s="259" t="s">
        <v>213</v>
      </c>
      <c r="H164" s="260">
        <v>1</v>
      </c>
      <c r="I164" s="261"/>
      <c r="J164" s="262">
        <f>ROUND(I164*H164,2)</f>
        <v>0</v>
      </c>
      <c r="K164" s="258" t="s">
        <v>121</v>
      </c>
      <c r="L164" s="263"/>
      <c r="M164" s="264" t="s">
        <v>19</v>
      </c>
      <c r="N164" s="265" t="s">
        <v>40</v>
      </c>
      <c r="O164" s="85"/>
      <c r="P164" s="214">
        <f>O164*H164</f>
        <v>0</v>
      </c>
      <c r="Q164" s="214">
        <v>0.0030000000000000001</v>
      </c>
      <c r="R164" s="214">
        <f>Q164*H164</f>
        <v>0.0030000000000000001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169</v>
      </c>
      <c r="AT164" s="216" t="s">
        <v>221</v>
      </c>
      <c r="AU164" s="216" t="s">
        <v>79</v>
      </c>
      <c r="AY164" s="18" t="s">
        <v>115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77</v>
      </c>
      <c r="BK164" s="217">
        <f>ROUND(I164*H164,2)</f>
        <v>0</v>
      </c>
      <c r="BL164" s="18" t="s">
        <v>122</v>
      </c>
      <c r="BM164" s="216" t="s">
        <v>238</v>
      </c>
    </row>
    <row r="165" s="2" customFormat="1">
      <c r="A165" s="39"/>
      <c r="B165" s="40"/>
      <c r="C165" s="41"/>
      <c r="D165" s="218" t="s">
        <v>124</v>
      </c>
      <c r="E165" s="41"/>
      <c r="F165" s="219" t="s">
        <v>237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124</v>
      </c>
      <c r="AU165" s="18" t="s">
        <v>79</v>
      </c>
    </row>
    <row r="166" s="2" customFormat="1" ht="21.75" customHeight="1">
      <c r="A166" s="39"/>
      <c r="B166" s="40"/>
      <c r="C166" s="205" t="s">
        <v>239</v>
      </c>
      <c r="D166" s="205" t="s">
        <v>117</v>
      </c>
      <c r="E166" s="206" t="s">
        <v>240</v>
      </c>
      <c r="F166" s="207" t="s">
        <v>241</v>
      </c>
      <c r="G166" s="208" t="s">
        <v>242</v>
      </c>
      <c r="H166" s="209">
        <v>32</v>
      </c>
      <c r="I166" s="210"/>
      <c r="J166" s="211">
        <f>ROUND(I166*H166,2)</f>
        <v>0</v>
      </c>
      <c r="K166" s="207" t="s">
        <v>121</v>
      </c>
      <c r="L166" s="45"/>
      <c r="M166" s="212" t="s">
        <v>19</v>
      </c>
      <c r="N166" s="213" t="s">
        <v>40</v>
      </c>
      <c r="O166" s="85"/>
      <c r="P166" s="214">
        <f>O166*H166</f>
        <v>0</v>
      </c>
      <c r="Q166" s="214">
        <v>0.00060999999999999997</v>
      </c>
      <c r="R166" s="214">
        <f>Q166*H166</f>
        <v>0.019519999999999999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122</v>
      </c>
      <c r="AT166" s="216" t="s">
        <v>117</v>
      </c>
      <c r="AU166" s="216" t="s">
        <v>79</v>
      </c>
      <c r="AY166" s="18" t="s">
        <v>115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77</v>
      </c>
      <c r="BK166" s="217">
        <f>ROUND(I166*H166,2)</f>
        <v>0</v>
      </c>
      <c r="BL166" s="18" t="s">
        <v>122</v>
      </c>
      <c r="BM166" s="216" t="s">
        <v>243</v>
      </c>
    </row>
    <row r="167" s="2" customFormat="1">
      <c r="A167" s="39"/>
      <c r="B167" s="40"/>
      <c r="C167" s="41"/>
      <c r="D167" s="218" t="s">
        <v>124</v>
      </c>
      <c r="E167" s="41"/>
      <c r="F167" s="219" t="s">
        <v>244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124</v>
      </c>
      <c r="AU167" s="18" t="s">
        <v>79</v>
      </c>
    </row>
    <row r="168" s="2" customFormat="1" ht="16.5" customHeight="1">
      <c r="A168" s="39"/>
      <c r="B168" s="40"/>
      <c r="C168" s="205" t="s">
        <v>7</v>
      </c>
      <c r="D168" s="205" t="s">
        <v>117</v>
      </c>
      <c r="E168" s="206" t="s">
        <v>245</v>
      </c>
      <c r="F168" s="207" t="s">
        <v>246</v>
      </c>
      <c r="G168" s="208" t="s">
        <v>120</v>
      </c>
      <c r="H168" s="209">
        <v>431</v>
      </c>
      <c r="I168" s="210"/>
      <c r="J168" s="211">
        <f>ROUND(I168*H168,2)</f>
        <v>0</v>
      </c>
      <c r="K168" s="207" t="s">
        <v>121</v>
      </c>
      <c r="L168" s="45"/>
      <c r="M168" s="212" t="s">
        <v>19</v>
      </c>
      <c r="N168" s="213" t="s">
        <v>40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0.02</v>
      </c>
      <c r="T168" s="215">
        <f>S168*H168</f>
        <v>8.620000000000001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122</v>
      </c>
      <c r="AT168" s="216" t="s">
        <v>117</v>
      </c>
      <c r="AU168" s="216" t="s">
        <v>79</v>
      </c>
      <c r="AY168" s="18" t="s">
        <v>115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77</v>
      </c>
      <c r="BK168" s="217">
        <f>ROUND(I168*H168,2)</f>
        <v>0</v>
      </c>
      <c r="BL168" s="18" t="s">
        <v>122</v>
      </c>
      <c r="BM168" s="216" t="s">
        <v>247</v>
      </c>
    </row>
    <row r="169" s="2" customFormat="1">
      <c r="A169" s="39"/>
      <c r="B169" s="40"/>
      <c r="C169" s="41"/>
      <c r="D169" s="218" t="s">
        <v>124</v>
      </c>
      <c r="E169" s="41"/>
      <c r="F169" s="219" t="s">
        <v>248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124</v>
      </c>
      <c r="AU169" s="18" t="s">
        <v>79</v>
      </c>
    </row>
    <row r="170" s="14" customFormat="1">
      <c r="A170" s="14"/>
      <c r="B170" s="234"/>
      <c r="C170" s="235"/>
      <c r="D170" s="218" t="s">
        <v>139</v>
      </c>
      <c r="E170" s="236" t="s">
        <v>19</v>
      </c>
      <c r="F170" s="237" t="s">
        <v>249</v>
      </c>
      <c r="G170" s="235"/>
      <c r="H170" s="238">
        <v>431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4" t="s">
        <v>139</v>
      </c>
      <c r="AU170" s="244" t="s">
        <v>79</v>
      </c>
      <c r="AV170" s="14" t="s">
        <v>79</v>
      </c>
      <c r="AW170" s="14" t="s">
        <v>31</v>
      </c>
      <c r="AX170" s="14" t="s">
        <v>77</v>
      </c>
      <c r="AY170" s="244" t="s">
        <v>115</v>
      </c>
    </row>
    <row r="171" s="12" customFormat="1" ht="22.8" customHeight="1">
      <c r="A171" s="12"/>
      <c r="B171" s="189"/>
      <c r="C171" s="190"/>
      <c r="D171" s="191" t="s">
        <v>68</v>
      </c>
      <c r="E171" s="203" t="s">
        <v>250</v>
      </c>
      <c r="F171" s="203" t="s">
        <v>251</v>
      </c>
      <c r="G171" s="190"/>
      <c r="H171" s="190"/>
      <c r="I171" s="193"/>
      <c r="J171" s="204">
        <f>BK171</f>
        <v>0</v>
      </c>
      <c r="K171" s="190"/>
      <c r="L171" s="195"/>
      <c r="M171" s="196"/>
      <c r="N171" s="197"/>
      <c r="O171" s="197"/>
      <c r="P171" s="198">
        <f>SUM(P172:P196)</f>
        <v>0</v>
      </c>
      <c r="Q171" s="197"/>
      <c r="R171" s="198">
        <f>SUM(R172:R196)</f>
        <v>0</v>
      </c>
      <c r="S171" s="197"/>
      <c r="T171" s="199">
        <f>SUM(T172:T196)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0" t="s">
        <v>77</v>
      </c>
      <c r="AT171" s="201" t="s">
        <v>68</v>
      </c>
      <c r="AU171" s="201" t="s">
        <v>77</v>
      </c>
      <c r="AY171" s="200" t="s">
        <v>115</v>
      </c>
      <c r="BK171" s="202">
        <f>SUM(BK172:BK196)</f>
        <v>0</v>
      </c>
    </row>
    <row r="172" s="2" customFormat="1" ht="16.5" customHeight="1">
      <c r="A172" s="39"/>
      <c r="B172" s="40"/>
      <c r="C172" s="205" t="s">
        <v>252</v>
      </c>
      <c r="D172" s="205" t="s">
        <v>117</v>
      </c>
      <c r="E172" s="206" t="s">
        <v>253</v>
      </c>
      <c r="F172" s="207" t="s">
        <v>254</v>
      </c>
      <c r="G172" s="208" t="s">
        <v>255</v>
      </c>
      <c r="H172" s="209">
        <v>8.6199999999999992</v>
      </c>
      <c r="I172" s="210"/>
      <c r="J172" s="211">
        <f>ROUND(I172*H172,2)</f>
        <v>0</v>
      </c>
      <c r="K172" s="207" t="s">
        <v>121</v>
      </c>
      <c r="L172" s="45"/>
      <c r="M172" s="212" t="s">
        <v>19</v>
      </c>
      <c r="N172" s="213" t="s">
        <v>40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122</v>
      </c>
      <c r="AT172" s="216" t="s">
        <v>117</v>
      </c>
      <c r="AU172" s="216" t="s">
        <v>79</v>
      </c>
      <c r="AY172" s="18" t="s">
        <v>115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77</v>
      </c>
      <c r="BK172" s="217">
        <f>ROUND(I172*H172,2)</f>
        <v>0</v>
      </c>
      <c r="BL172" s="18" t="s">
        <v>122</v>
      </c>
      <c r="BM172" s="216" t="s">
        <v>256</v>
      </c>
    </row>
    <row r="173" s="2" customFormat="1">
      <c r="A173" s="39"/>
      <c r="B173" s="40"/>
      <c r="C173" s="41"/>
      <c r="D173" s="218" t="s">
        <v>124</v>
      </c>
      <c r="E173" s="41"/>
      <c r="F173" s="219" t="s">
        <v>257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124</v>
      </c>
      <c r="AU173" s="18" t="s">
        <v>79</v>
      </c>
    </row>
    <row r="174" s="13" customFormat="1">
      <c r="A174" s="13"/>
      <c r="B174" s="224"/>
      <c r="C174" s="225"/>
      <c r="D174" s="218" t="s">
        <v>139</v>
      </c>
      <c r="E174" s="226" t="s">
        <v>19</v>
      </c>
      <c r="F174" s="227" t="s">
        <v>258</v>
      </c>
      <c r="G174" s="225"/>
      <c r="H174" s="226" t="s">
        <v>19</v>
      </c>
      <c r="I174" s="228"/>
      <c r="J174" s="225"/>
      <c r="K174" s="225"/>
      <c r="L174" s="229"/>
      <c r="M174" s="230"/>
      <c r="N174" s="231"/>
      <c r="O174" s="231"/>
      <c r="P174" s="231"/>
      <c r="Q174" s="231"/>
      <c r="R174" s="231"/>
      <c r="S174" s="231"/>
      <c r="T174" s="23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3" t="s">
        <v>139</v>
      </c>
      <c r="AU174" s="233" t="s">
        <v>79</v>
      </c>
      <c r="AV174" s="13" t="s">
        <v>77</v>
      </c>
      <c r="AW174" s="13" t="s">
        <v>31</v>
      </c>
      <c r="AX174" s="13" t="s">
        <v>69</v>
      </c>
      <c r="AY174" s="233" t="s">
        <v>115</v>
      </c>
    </row>
    <row r="175" s="14" customFormat="1">
      <c r="A175" s="14"/>
      <c r="B175" s="234"/>
      <c r="C175" s="235"/>
      <c r="D175" s="218" t="s">
        <v>139</v>
      </c>
      <c r="E175" s="236" t="s">
        <v>19</v>
      </c>
      <c r="F175" s="237" t="s">
        <v>259</v>
      </c>
      <c r="G175" s="235"/>
      <c r="H175" s="238">
        <v>8.6199999999999992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4" t="s">
        <v>139</v>
      </c>
      <c r="AU175" s="244" t="s">
        <v>79</v>
      </c>
      <c r="AV175" s="14" t="s">
        <v>79</v>
      </c>
      <c r="AW175" s="14" t="s">
        <v>31</v>
      </c>
      <c r="AX175" s="14" t="s">
        <v>77</v>
      </c>
      <c r="AY175" s="244" t="s">
        <v>115</v>
      </c>
    </row>
    <row r="176" s="2" customFormat="1" ht="16.5" customHeight="1">
      <c r="A176" s="39"/>
      <c r="B176" s="40"/>
      <c r="C176" s="205" t="s">
        <v>260</v>
      </c>
      <c r="D176" s="205" t="s">
        <v>117</v>
      </c>
      <c r="E176" s="206" t="s">
        <v>261</v>
      </c>
      <c r="F176" s="207" t="s">
        <v>262</v>
      </c>
      <c r="G176" s="208" t="s">
        <v>255</v>
      </c>
      <c r="H176" s="209">
        <v>163.78</v>
      </c>
      <c r="I176" s="210"/>
      <c r="J176" s="211">
        <f>ROUND(I176*H176,2)</f>
        <v>0</v>
      </c>
      <c r="K176" s="207" t="s">
        <v>121</v>
      </c>
      <c r="L176" s="45"/>
      <c r="M176" s="212" t="s">
        <v>19</v>
      </c>
      <c r="N176" s="213" t="s">
        <v>40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122</v>
      </c>
      <c r="AT176" s="216" t="s">
        <v>117</v>
      </c>
      <c r="AU176" s="216" t="s">
        <v>79</v>
      </c>
      <c r="AY176" s="18" t="s">
        <v>115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77</v>
      </c>
      <c r="BK176" s="217">
        <f>ROUND(I176*H176,2)</f>
        <v>0</v>
      </c>
      <c r="BL176" s="18" t="s">
        <v>122</v>
      </c>
      <c r="BM176" s="216" t="s">
        <v>263</v>
      </c>
    </row>
    <row r="177" s="2" customFormat="1">
      <c r="A177" s="39"/>
      <c r="B177" s="40"/>
      <c r="C177" s="41"/>
      <c r="D177" s="218" t="s">
        <v>124</v>
      </c>
      <c r="E177" s="41"/>
      <c r="F177" s="219" t="s">
        <v>264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124</v>
      </c>
      <c r="AU177" s="18" t="s">
        <v>79</v>
      </c>
    </row>
    <row r="178" s="13" customFormat="1">
      <c r="A178" s="13"/>
      <c r="B178" s="224"/>
      <c r="C178" s="225"/>
      <c r="D178" s="218" t="s">
        <v>139</v>
      </c>
      <c r="E178" s="226" t="s">
        <v>19</v>
      </c>
      <c r="F178" s="227" t="s">
        <v>265</v>
      </c>
      <c r="G178" s="225"/>
      <c r="H178" s="226" t="s">
        <v>19</v>
      </c>
      <c r="I178" s="228"/>
      <c r="J178" s="225"/>
      <c r="K178" s="225"/>
      <c r="L178" s="229"/>
      <c r="M178" s="230"/>
      <c r="N178" s="231"/>
      <c r="O178" s="231"/>
      <c r="P178" s="231"/>
      <c r="Q178" s="231"/>
      <c r="R178" s="231"/>
      <c r="S178" s="231"/>
      <c r="T178" s="23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3" t="s">
        <v>139</v>
      </c>
      <c r="AU178" s="233" t="s">
        <v>79</v>
      </c>
      <c r="AV178" s="13" t="s">
        <v>77</v>
      </c>
      <c r="AW178" s="13" t="s">
        <v>31</v>
      </c>
      <c r="AX178" s="13" t="s">
        <v>69</v>
      </c>
      <c r="AY178" s="233" t="s">
        <v>115</v>
      </c>
    </row>
    <row r="179" s="14" customFormat="1">
      <c r="A179" s="14"/>
      <c r="B179" s="234"/>
      <c r="C179" s="235"/>
      <c r="D179" s="218" t="s">
        <v>139</v>
      </c>
      <c r="E179" s="236" t="s">
        <v>19</v>
      </c>
      <c r="F179" s="237" t="s">
        <v>266</v>
      </c>
      <c r="G179" s="235"/>
      <c r="H179" s="238">
        <v>163.78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4" t="s">
        <v>139</v>
      </c>
      <c r="AU179" s="244" t="s">
        <v>79</v>
      </c>
      <c r="AV179" s="14" t="s">
        <v>79</v>
      </c>
      <c r="AW179" s="14" t="s">
        <v>31</v>
      </c>
      <c r="AX179" s="14" t="s">
        <v>77</v>
      </c>
      <c r="AY179" s="244" t="s">
        <v>115</v>
      </c>
    </row>
    <row r="180" s="2" customFormat="1" ht="16.5" customHeight="1">
      <c r="A180" s="39"/>
      <c r="B180" s="40"/>
      <c r="C180" s="205" t="s">
        <v>267</v>
      </c>
      <c r="D180" s="205" t="s">
        <v>117</v>
      </c>
      <c r="E180" s="206" t="s">
        <v>268</v>
      </c>
      <c r="F180" s="207" t="s">
        <v>269</v>
      </c>
      <c r="G180" s="208" t="s">
        <v>255</v>
      </c>
      <c r="H180" s="209">
        <v>31.600000000000001</v>
      </c>
      <c r="I180" s="210"/>
      <c r="J180" s="211">
        <f>ROUND(I180*H180,2)</f>
        <v>0</v>
      </c>
      <c r="K180" s="207" t="s">
        <v>121</v>
      </c>
      <c r="L180" s="45"/>
      <c r="M180" s="212" t="s">
        <v>19</v>
      </c>
      <c r="N180" s="213" t="s">
        <v>40</v>
      </c>
      <c r="O180" s="85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122</v>
      </c>
      <c r="AT180" s="216" t="s">
        <v>117</v>
      </c>
      <c r="AU180" s="216" t="s">
        <v>79</v>
      </c>
      <c r="AY180" s="18" t="s">
        <v>115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77</v>
      </c>
      <c r="BK180" s="217">
        <f>ROUND(I180*H180,2)</f>
        <v>0</v>
      </c>
      <c r="BL180" s="18" t="s">
        <v>122</v>
      </c>
      <c r="BM180" s="216" t="s">
        <v>270</v>
      </c>
    </row>
    <row r="181" s="2" customFormat="1">
      <c r="A181" s="39"/>
      <c r="B181" s="40"/>
      <c r="C181" s="41"/>
      <c r="D181" s="218" t="s">
        <v>124</v>
      </c>
      <c r="E181" s="41"/>
      <c r="F181" s="219" t="s">
        <v>271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124</v>
      </c>
      <c r="AU181" s="18" t="s">
        <v>79</v>
      </c>
    </row>
    <row r="182" s="13" customFormat="1">
      <c r="A182" s="13"/>
      <c r="B182" s="224"/>
      <c r="C182" s="225"/>
      <c r="D182" s="218" t="s">
        <v>139</v>
      </c>
      <c r="E182" s="226" t="s">
        <v>19</v>
      </c>
      <c r="F182" s="227" t="s">
        <v>272</v>
      </c>
      <c r="G182" s="225"/>
      <c r="H182" s="226" t="s">
        <v>19</v>
      </c>
      <c r="I182" s="228"/>
      <c r="J182" s="225"/>
      <c r="K182" s="225"/>
      <c r="L182" s="229"/>
      <c r="M182" s="230"/>
      <c r="N182" s="231"/>
      <c r="O182" s="231"/>
      <c r="P182" s="231"/>
      <c r="Q182" s="231"/>
      <c r="R182" s="231"/>
      <c r="S182" s="231"/>
      <c r="T182" s="23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3" t="s">
        <v>139</v>
      </c>
      <c r="AU182" s="233" t="s">
        <v>79</v>
      </c>
      <c r="AV182" s="13" t="s">
        <v>77</v>
      </c>
      <c r="AW182" s="13" t="s">
        <v>31</v>
      </c>
      <c r="AX182" s="13" t="s">
        <v>69</v>
      </c>
      <c r="AY182" s="233" t="s">
        <v>115</v>
      </c>
    </row>
    <row r="183" s="14" customFormat="1">
      <c r="A183" s="14"/>
      <c r="B183" s="234"/>
      <c r="C183" s="235"/>
      <c r="D183" s="218" t="s">
        <v>139</v>
      </c>
      <c r="E183" s="236" t="s">
        <v>19</v>
      </c>
      <c r="F183" s="237" t="s">
        <v>273</v>
      </c>
      <c r="G183" s="235"/>
      <c r="H183" s="238">
        <v>31.600000000000001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4" t="s">
        <v>139</v>
      </c>
      <c r="AU183" s="244" t="s">
        <v>79</v>
      </c>
      <c r="AV183" s="14" t="s">
        <v>79</v>
      </c>
      <c r="AW183" s="14" t="s">
        <v>31</v>
      </c>
      <c r="AX183" s="14" t="s">
        <v>69</v>
      </c>
      <c r="AY183" s="244" t="s">
        <v>115</v>
      </c>
    </row>
    <row r="184" s="15" customFormat="1">
      <c r="A184" s="15"/>
      <c r="B184" s="245"/>
      <c r="C184" s="246"/>
      <c r="D184" s="218" t="s">
        <v>139</v>
      </c>
      <c r="E184" s="247" t="s">
        <v>19</v>
      </c>
      <c r="F184" s="248" t="s">
        <v>162</v>
      </c>
      <c r="G184" s="246"/>
      <c r="H184" s="249">
        <v>31.600000000000001</v>
      </c>
      <c r="I184" s="250"/>
      <c r="J184" s="246"/>
      <c r="K184" s="246"/>
      <c r="L184" s="251"/>
      <c r="M184" s="252"/>
      <c r="N184" s="253"/>
      <c r="O184" s="253"/>
      <c r="P184" s="253"/>
      <c r="Q184" s="253"/>
      <c r="R184" s="253"/>
      <c r="S184" s="253"/>
      <c r="T184" s="254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55" t="s">
        <v>139</v>
      </c>
      <c r="AU184" s="255" t="s">
        <v>79</v>
      </c>
      <c r="AV184" s="15" t="s">
        <v>122</v>
      </c>
      <c r="AW184" s="15" t="s">
        <v>31</v>
      </c>
      <c r="AX184" s="15" t="s">
        <v>77</v>
      </c>
      <c r="AY184" s="255" t="s">
        <v>115</v>
      </c>
    </row>
    <row r="185" s="2" customFormat="1" ht="16.5" customHeight="1">
      <c r="A185" s="39"/>
      <c r="B185" s="40"/>
      <c r="C185" s="205" t="s">
        <v>274</v>
      </c>
      <c r="D185" s="205" t="s">
        <v>117</v>
      </c>
      <c r="E185" s="206" t="s">
        <v>275</v>
      </c>
      <c r="F185" s="207" t="s">
        <v>276</v>
      </c>
      <c r="G185" s="208" t="s">
        <v>255</v>
      </c>
      <c r="H185" s="209">
        <v>600.39999999999998</v>
      </c>
      <c r="I185" s="210"/>
      <c r="J185" s="211">
        <f>ROUND(I185*H185,2)</f>
        <v>0</v>
      </c>
      <c r="K185" s="207" t="s">
        <v>121</v>
      </c>
      <c r="L185" s="45"/>
      <c r="M185" s="212" t="s">
        <v>19</v>
      </c>
      <c r="N185" s="213" t="s">
        <v>40</v>
      </c>
      <c r="O185" s="85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122</v>
      </c>
      <c r="AT185" s="216" t="s">
        <v>117</v>
      </c>
      <c r="AU185" s="216" t="s">
        <v>79</v>
      </c>
      <c r="AY185" s="18" t="s">
        <v>115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77</v>
      </c>
      <c r="BK185" s="217">
        <f>ROUND(I185*H185,2)</f>
        <v>0</v>
      </c>
      <c r="BL185" s="18" t="s">
        <v>122</v>
      </c>
      <c r="BM185" s="216" t="s">
        <v>277</v>
      </c>
    </row>
    <row r="186" s="2" customFormat="1">
      <c r="A186" s="39"/>
      <c r="B186" s="40"/>
      <c r="C186" s="41"/>
      <c r="D186" s="218" t="s">
        <v>124</v>
      </c>
      <c r="E186" s="41"/>
      <c r="F186" s="219" t="s">
        <v>278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124</v>
      </c>
      <c r="AU186" s="18" t="s">
        <v>79</v>
      </c>
    </row>
    <row r="187" s="2" customFormat="1">
      <c r="A187" s="39"/>
      <c r="B187" s="40"/>
      <c r="C187" s="41"/>
      <c r="D187" s="218" t="s">
        <v>126</v>
      </c>
      <c r="E187" s="41"/>
      <c r="F187" s="223" t="s">
        <v>279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126</v>
      </c>
      <c r="AU187" s="18" t="s">
        <v>79</v>
      </c>
    </row>
    <row r="188" s="14" customFormat="1">
      <c r="A188" s="14"/>
      <c r="B188" s="234"/>
      <c r="C188" s="235"/>
      <c r="D188" s="218" t="s">
        <v>139</v>
      </c>
      <c r="E188" s="236" t="s">
        <v>19</v>
      </c>
      <c r="F188" s="237" t="s">
        <v>273</v>
      </c>
      <c r="G188" s="235"/>
      <c r="H188" s="238">
        <v>31.600000000000001</v>
      </c>
      <c r="I188" s="239"/>
      <c r="J188" s="235"/>
      <c r="K188" s="235"/>
      <c r="L188" s="240"/>
      <c r="M188" s="241"/>
      <c r="N188" s="242"/>
      <c r="O188" s="242"/>
      <c r="P188" s="242"/>
      <c r="Q188" s="242"/>
      <c r="R188" s="242"/>
      <c r="S188" s="242"/>
      <c r="T188" s="24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4" t="s">
        <v>139</v>
      </c>
      <c r="AU188" s="244" t="s">
        <v>79</v>
      </c>
      <c r="AV188" s="14" t="s">
        <v>79</v>
      </c>
      <c r="AW188" s="14" t="s">
        <v>31</v>
      </c>
      <c r="AX188" s="14" t="s">
        <v>77</v>
      </c>
      <c r="AY188" s="244" t="s">
        <v>115</v>
      </c>
    </row>
    <row r="189" s="14" customFormat="1">
      <c r="A189" s="14"/>
      <c r="B189" s="234"/>
      <c r="C189" s="235"/>
      <c r="D189" s="218" t="s">
        <v>139</v>
      </c>
      <c r="E189" s="235"/>
      <c r="F189" s="237" t="s">
        <v>280</v>
      </c>
      <c r="G189" s="235"/>
      <c r="H189" s="238">
        <v>600.39999999999998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4" t="s">
        <v>139</v>
      </c>
      <c r="AU189" s="244" t="s">
        <v>79</v>
      </c>
      <c r="AV189" s="14" t="s">
        <v>79</v>
      </c>
      <c r="AW189" s="14" t="s">
        <v>4</v>
      </c>
      <c r="AX189" s="14" t="s">
        <v>77</v>
      </c>
      <c r="AY189" s="244" t="s">
        <v>115</v>
      </c>
    </row>
    <row r="190" s="2" customFormat="1" ht="16.5" customHeight="1">
      <c r="A190" s="39"/>
      <c r="B190" s="40"/>
      <c r="C190" s="205" t="s">
        <v>159</v>
      </c>
      <c r="D190" s="205" t="s">
        <v>117</v>
      </c>
      <c r="E190" s="206" t="s">
        <v>281</v>
      </c>
      <c r="F190" s="207" t="s">
        <v>282</v>
      </c>
      <c r="G190" s="208" t="s">
        <v>255</v>
      </c>
      <c r="H190" s="209">
        <v>40.219999999999999</v>
      </c>
      <c r="I190" s="210"/>
      <c r="J190" s="211">
        <f>ROUND(I190*H190,2)</f>
        <v>0</v>
      </c>
      <c r="K190" s="207" t="s">
        <v>121</v>
      </c>
      <c r="L190" s="45"/>
      <c r="M190" s="212" t="s">
        <v>19</v>
      </c>
      <c r="N190" s="213" t="s">
        <v>40</v>
      </c>
      <c r="O190" s="85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122</v>
      </c>
      <c r="AT190" s="216" t="s">
        <v>117</v>
      </c>
      <c r="AU190" s="216" t="s">
        <v>79</v>
      </c>
      <c r="AY190" s="18" t="s">
        <v>115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77</v>
      </c>
      <c r="BK190" s="217">
        <f>ROUND(I190*H190,2)</f>
        <v>0</v>
      </c>
      <c r="BL190" s="18" t="s">
        <v>122</v>
      </c>
      <c r="BM190" s="216" t="s">
        <v>283</v>
      </c>
    </row>
    <row r="191" s="2" customFormat="1">
      <c r="A191" s="39"/>
      <c r="B191" s="40"/>
      <c r="C191" s="41"/>
      <c r="D191" s="218" t="s">
        <v>124</v>
      </c>
      <c r="E191" s="41"/>
      <c r="F191" s="219" t="s">
        <v>284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124</v>
      </c>
      <c r="AU191" s="18" t="s">
        <v>79</v>
      </c>
    </row>
    <row r="192" s="13" customFormat="1">
      <c r="A192" s="13"/>
      <c r="B192" s="224"/>
      <c r="C192" s="225"/>
      <c r="D192" s="218" t="s">
        <v>139</v>
      </c>
      <c r="E192" s="226" t="s">
        <v>19</v>
      </c>
      <c r="F192" s="227" t="s">
        <v>285</v>
      </c>
      <c r="G192" s="225"/>
      <c r="H192" s="226" t="s">
        <v>19</v>
      </c>
      <c r="I192" s="228"/>
      <c r="J192" s="225"/>
      <c r="K192" s="225"/>
      <c r="L192" s="229"/>
      <c r="M192" s="230"/>
      <c r="N192" s="231"/>
      <c r="O192" s="231"/>
      <c r="P192" s="231"/>
      <c r="Q192" s="231"/>
      <c r="R192" s="231"/>
      <c r="S192" s="231"/>
      <c r="T192" s="23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3" t="s">
        <v>139</v>
      </c>
      <c r="AU192" s="233" t="s">
        <v>79</v>
      </c>
      <c r="AV192" s="13" t="s">
        <v>77</v>
      </c>
      <c r="AW192" s="13" t="s">
        <v>31</v>
      </c>
      <c r="AX192" s="13" t="s">
        <v>69</v>
      </c>
      <c r="AY192" s="233" t="s">
        <v>115</v>
      </c>
    </row>
    <row r="193" s="14" customFormat="1">
      <c r="A193" s="14"/>
      <c r="B193" s="234"/>
      <c r="C193" s="235"/>
      <c r="D193" s="218" t="s">
        <v>139</v>
      </c>
      <c r="E193" s="236" t="s">
        <v>19</v>
      </c>
      <c r="F193" s="237" t="s">
        <v>259</v>
      </c>
      <c r="G193" s="235"/>
      <c r="H193" s="238">
        <v>8.6199999999999992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4" t="s">
        <v>139</v>
      </c>
      <c r="AU193" s="244" t="s">
        <v>79</v>
      </c>
      <c r="AV193" s="14" t="s">
        <v>79</v>
      </c>
      <c r="AW193" s="14" t="s">
        <v>31</v>
      </c>
      <c r="AX193" s="14" t="s">
        <v>69</v>
      </c>
      <c r="AY193" s="244" t="s">
        <v>115</v>
      </c>
    </row>
    <row r="194" s="13" customFormat="1">
      <c r="A194" s="13"/>
      <c r="B194" s="224"/>
      <c r="C194" s="225"/>
      <c r="D194" s="218" t="s">
        <v>139</v>
      </c>
      <c r="E194" s="226" t="s">
        <v>19</v>
      </c>
      <c r="F194" s="227" t="s">
        <v>286</v>
      </c>
      <c r="G194" s="225"/>
      <c r="H194" s="226" t="s">
        <v>19</v>
      </c>
      <c r="I194" s="228"/>
      <c r="J194" s="225"/>
      <c r="K194" s="225"/>
      <c r="L194" s="229"/>
      <c r="M194" s="230"/>
      <c r="N194" s="231"/>
      <c r="O194" s="231"/>
      <c r="P194" s="231"/>
      <c r="Q194" s="231"/>
      <c r="R194" s="231"/>
      <c r="S194" s="231"/>
      <c r="T194" s="23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3" t="s">
        <v>139</v>
      </c>
      <c r="AU194" s="233" t="s">
        <v>79</v>
      </c>
      <c r="AV194" s="13" t="s">
        <v>77</v>
      </c>
      <c r="AW194" s="13" t="s">
        <v>31</v>
      </c>
      <c r="AX194" s="13" t="s">
        <v>69</v>
      </c>
      <c r="AY194" s="233" t="s">
        <v>115</v>
      </c>
    </row>
    <row r="195" s="14" customFormat="1">
      <c r="A195" s="14"/>
      <c r="B195" s="234"/>
      <c r="C195" s="235"/>
      <c r="D195" s="218" t="s">
        <v>139</v>
      </c>
      <c r="E195" s="236" t="s">
        <v>19</v>
      </c>
      <c r="F195" s="237" t="s">
        <v>273</v>
      </c>
      <c r="G195" s="235"/>
      <c r="H195" s="238">
        <v>31.600000000000001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4" t="s">
        <v>139</v>
      </c>
      <c r="AU195" s="244" t="s">
        <v>79</v>
      </c>
      <c r="AV195" s="14" t="s">
        <v>79</v>
      </c>
      <c r="AW195" s="14" t="s">
        <v>31</v>
      </c>
      <c r="AX195" s="14" t="s">
        <v>69</v>
      </c>
      <c r="AY195" s="244" t="s">
        <v>115</v>
      </c>
    </row>
    <row r="196" s="15" customFormat="1">
      <c r="A196" s="15"/>
      <c r="B196" s="245"/>
      <c r="C196" s="246"/>
      <c r="D196" s="218" t="s">
        <v>139</v>
      </c>
      <c r="E196" s="247" t="s">
        <v>19</v>
      </c>
      <c r="F196" s="248" t="s">
        <v>162</v>
      </c>
      <c r="G196" s="246"/>
      <c r="H196" s="249">
        <v>40.219999999999999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55" t="s">
        <v>139</v>
      </c>
      <c r="AU196" s="255" t="s">
        <v>79</v>
      </c>
      <c r="AV196" s="15" t="s">
        <v>122</v>
      </c>
      <c r="AW196" s="15" t="s">
        <v>31</v>
      </c>
      <c r="AX196" s="15" t="s">
        <v>77</v>
      </c>
      <c r="AY196" s="255" t="s">
        <v>115</v>
      </c>
    </row>
    <row r="197" s="12" customFormat="1" ht="22.8" customHeight="1">
      <c r="A197" s="12"/>
      <c r="B197" s="189"/>
      <c r="C197" s="190"/>
      <c r="D197" s="191" t="s">
        <v>68</v>
      </c>
      <c r="E197" s="203" t="s">
        <v>287</v>
      </c>
      <c r="F197" s="203" t="s">
        <v>288</v>
      </c>
      <c r="G197" s="190"/>
      <c r="H197" s="190"/>
      <c r="I197" s="193"/>
      <c r="J197" s="204">
        <f>BK197</f>
        <v>0</v>
      </c>
      <c r="K197" s="190"/>
      <c r="L197" s="195"/>
      <c r="M197" s="196"/>
      <c r="N197" s="197"/>
      <c r="O197" s="197"/>
      <c r="P197" s="198">
        <f>SUM(P198:P199)</f>
        <v>0</v>
      </c>
      <c r="Q197" s="197"/>
      <c r="R197" s="198">
        <f>SUM(R198:R199)</f>
        <v>0</v>
      </c>
      <c r="S197" s="197"/>
      <c r="T197" s="199">
        <f>SUM(T198:T199)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0" t="s">
        <v>77</v>
      </c>
      <c r="AT197" s="201" t="s">
        <v>68</v>
      </c>
      <c r="AU197" s="201" t="s">
        <v>77</v>
      </c>
      <c r="AY197" s="200" t="s">
        <v>115</v>
      </c>
      <c r="BK197" s="202">
        <f>SUM(BK198:BK199)</f>
        <v>0</v>
      </c>
    </row>
    <row r="198" s="2" customFormat="1" ht="21.75" customHeight="1">
      <c r="A198" s="39"/>
      <c r="B198" s="40"/>
      <c r="C198" s="205" t="s">
        <v>289</v>
      </c>
      <c r="D198" s="205" t="s">
        <v>117</v>
      </c>
      <c r="E198" s="206" t="s">
        <v>290</v>
      </c>
      <c r="F198" s="207" t="s">
        <v>291</v>
      </c>
      <c r="G198" s="208" t="s">
        <v>255</v>
      </c>
      <c r="H198" s="209">
        <v>20.648</v>
      </c>
      <c r="I198" s="210"/>
      <c r="J198" s="211">
        <f>ROUND(I198*H198,2)</f>
        <v>0</v>
      </c>
      <c r="K198" s="207" t="s">
        <v>121</v>
      </c>
      <c r="L198" s="45"/>
      <c r="M198" s="212" t="s">
        <v>19</v>
      </c>
      <c r="N198" s="213" t="s">
        <v>40</v>
      </c>
      <c r="O198" s="85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122</v>
      </c>
      <c r="AT198" s="216" t="s">
        <v>117</v>
      </c>
      <c r="AU198" s="216" t="s">
        <v>79</v>
      </c>
      <c r="AY198" s="18" t="s">
        <v>115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77</v>
      </c>
      <c r="BK198" s="217">
        <f>ROUND(I198*H198,2)</f>
        <v>0</v>
      </c>
      <c r="BL198" s="18" t="s">
        <v>122</v>
      </c>
      <c r="BM198" s="216" t="s">
        <v>292</v>
      </c>
    </row>
    <row r="199" s="2" customFormat="1">
      <c r="A199" s="39"/>
      <c r="B199" s="40"/>
      <c r="C199" s="41"/>
      <c r="D199" s="218" t="s">
        <v>124</v>
      </c>
      <c r="E199" s="41"/>
      <c r="F199" s="219" t="s">
        <v>293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124</v>
      </c>
      <c r="AU199" s="18" t="s">
        <v>79</v>
      </c>
    </row>
    <row r="200" s="12" customFormat="1" ht="25.92" customHeight="1">
      <c r="A200" s="12"/>
      <c r="B200" s="189"/>
      <c r="C200" s="190"/>
      <c r="D200" s="191" t="s">
        <v>68</v>
      </c>
      <c r="E200" s="192" t="s">
        <v>294</v>
      </c>
      <c r="F200" s="192" t="s">
        <v>295</v>
      </c>
      <c r="G200" s="190"/>
      <c r="H200" s="190"/>
      <c r="I200" s="193"/>
      <c r="J200" s="194">
        <f>BK200</f>
        <v>0</v>
      </c>
      <c r="K200" s="190"/>
      <c r="L200" s="195"/>
      <c r="M200" s="196"/>
      <c r="N200" s="197"/>
      <c r="O200" s="197"/>
      <c r="P200" s="198">
        <f>P201+P208</f>
        <v>0</v>
      </c>
      <c r="Q200" s="197"/>
      <c r="R200" s="198">
        <f>R201+R208</f>
        <v>0</v>
      </c>
      <c r="S200" s="197"/>
      <c r="T200" s="199">
        <f>T201+T208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0" t="s">
        <v>146</v>
      </c>
      <c r="AT200" s="201" t="s">
        <v>68</v>
      </c>
      <c r="AU200" s="201" t="s">
        <v>69</v>
      </c>
      <c r="AY200" s="200" t="s">
        <v>115</v>
      </c>
      <c r="BK200" s="202">
        <f>BK201+BK208</f>
        <v>0</v>
      </c>
    </row>
    <row r="201" s="12" customFormat="1" ht="22.8" customHeight="1">
      <c r="A201" s="12"/>
      <c r="B201" s="189"/>
      <c r="C201" s="190"/>
      <c r="D201" s="191" t="s">
        <v>68</v>
      </c>
      <c r="E201" s="203" t="s">
        <v>296</v>
      </c>
      <c r="F201" s="203" t="s">
        <v>297</v>
      </c>
      <c r="G201" s="190"/>
      <c r="H201" s="190"/>
      <c r="I201" s="193"/>
      <c r="J201" s="204">
        <f>BK201</f>
        <v>0</v>
      </c>
      <c r="K201" s="190"/>
      <c r="L201" s="195"/>
      <c r="M201" s="196"/>
      <c r="N201" s="197"/>
      <c r="O201" s="197"/>
      <c r="P201" s="198">
        <f>SUM(P202:P207)</f>
        <v>0</v>
      </c>
      <c r="Q201" s="197"/>
      <c r="R201" s="198">
        <f>SUM(R202:R207)</f>
        <v>0</v>
      </c>
      <c r="S201" s="197"/>
      <c r="T201" s="199">
        <f>SUM(T202:T207)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0" t="s">
        <v>146</v>
      </c>
      <c r="AT201" s="201" t="s">
        <v>68</v>
      </c>
      <c r="AU201" s="201" t="s">
        <v>77</v>
      </c>
      <c r="AY201" s="200" t="s">
        <v>115</v>
      </c>
      <c r="BK201" s="202">
        <f>SUM(BK202:BK207)</f>
        <v>0</v>
      </c>
    </row>
    <row r="202" s="2" customFormat="1" ht="16.5" customHeight="1">
      <c r="A202" s="39"/>
      <c r="B202" s="40"/>
      <c r="C202" s="205" t="s">
        <v>298</v>
      </c>
      <c r="D202" s="205" t="s">
        <v>117</v>
      </c>
      <c r="E202" s="206" t="s">
        <v>299</v>
      </c>
      <c r="F202" s="207" t="s">
        <v>300</v>
      </c>
      <c r="G202" s="208" t="s">
        <v>213</v>
      </c>
      <c r="H202" s="209">
        <v>1</v>
      </c>
      <c r="I202" s="210"/>
      <c r="J202" s="211">
        <f>ROUND(I202*H202,2)</f>
        <v>0</v>
      </c>
      <c r="K202" s="207" t="s">
        <v>121</v>
      </c>
      <c r="L202" s="45"/>
      <c r="M202" s="212" t="s">
        <v>19</v>
      </c>
      <c r="N202" s="213" t="s">
        <v>40</v>
      </c>
      <c r="O202" s="85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301</v>
      </c>
      <c r="AT202" s="216" t="s">
        <v>117</v>
      </c>
      <c r="AU202" s="216" t="s">
        <v>79</v>
      </c>
      <c r="AY202" s="18" t="s">
        <v>115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77</v>
      </c>
      <c r="BK202" s="217">
        <f>ROUND(I202*H202,2)</f>
        <v>0</v>
      </c>
      <c r="BL202" s="18" t="s">
        <v>301</v>
      </c>
      <c r="BM202" s="216" t="s">
        <v>302</v>
      </c>
    </row>
    <row r="203" s="2" customFormat="1">
      <c r="A203" s="39"/>
      <c r="B203" s="40"/>
      <c r="C203" s="41"/>
      <c r="D203" s="218" t="s">
        <v>124</v>
      </c>
      <c r="E203" s="41"/>
      <c r="F203" s="219" t="s">
        <v>303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124</v>
      </c>
      <c r="AU203" s="18" t="s">
        <v>79</v>
      </c>
    </row>
    <row r="204" s="2" customFormat="1" ht="16.5" customHeight="1">
      <c r="A204" s="39"/>
      <c r="B204" s="40"/>
      <c r="C204" s="205" t="s">
        <v>304</v>
      </c>
      <c r="D204" s="205" t="s">
        <v>117</v>
      </c>
      <c r="E204" s="206" t="s">
        <v>305</v>
      </c>
      <c r="F204" s="207" t="s">
        <v>306</v>
      </c>
      <c r="G204" s="208" t="s">
        <v>213</v>
      </c>
      <c r="H204" s="209">
        <v>1</v>
      </c>
      <c r="I204" s="210"/>
      <c r="J204" s="211">
        <f>ROUND(I204*H204,2)</f>
        <v>0</v>
      </c>
      <c r="K204" s="207" t="s">
        <v>121</v>
      </c>
      <c r="L204" s="45"/>
      <c r="M204" s="212" t="s">
        <v>19</v>
      </c>
      <c r="N204" s="213" t="s">
        <v>40</v>
      </c>
      <c r="O204" s="85"/>
      <c r="P204" s="214">
        <f>O204*H204</f>
        <v>0</v>
      </c>
      <c r="Q204" s="214">
        <v>0</v>
      </c>
      <c r="R204" s="214">
        <f>Q204*H204</f>
        <v>0</v>
      </c>
      <c r="S204" s="214">
        <v>0</v>
      </c>
      <c r="T204" s="21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6" t="s">
        <v>301</v>
      </c>
      <c r="AT204" s="216" t="s">
        <v>117</v>
      </c>
      <c r="AU204" s="216" t="s">
        <v>79</v>
      </c>
      <c r="AY204" s="18" t="s">
        <v>115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8" t="s">
        <v>77</v>
      </c>
      <c r="BK204" s="217">
        <f>ROUND(I204*H204,2)</f>
        <v>0</v>
      </c>
      <c r="BL204" s="18" t="s">
        <v>301</v>
      </c>
      <c r="BM204" s="216" t="s">
        <v>307</v>
      </c>
    </row>
    <row r="205" s="2" customFormat="1">
      <c r="A205" s="39"/>
      <c r="B205" s="40"/>
      <c r="C205" s="41"/>
      <c r="D205" s="218" t="s">
        <v>124</v>
      </c>
      <c r="E205" s="41"/>
      <c r="F205" s="219" t="s">
        <v>306</v>
      </c>
      <c r="G205" s="41"/>
      <c r="H205" s="41"/>
      <c r="I205" s="220"/>
      <c r="J205" s="41"/>
      <c r="K205" s="41"/>
      <c r="L205" s="45"/>
      <c r="M205" s="221"/>
      <c r="N205" s="222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124</v>
      </c>
      <c r="AU205" s="18" t="s">
        <v>79</v>
      </c>
    </row>
    <row r="206" s="2" customFormat="1" ht="16.5" customHeight="1">
      <c r="A206" s="39"/>
      <c r="B206" s="40"/>
      <c r="C206" s="205" t="s">
        <v>308</v>
      </c>
      <c r="D206" s="205" t="s">
        <v>117</v>
      </c>
      <c r="E206" s="206" t="s">
        <v>309</v>
      </c>
      <c r="F206" s="207" t="s">
        <v>310</v>
      </c>
      <c r="G206" s="208" t="s">
        <v>213</v>
      </c>
      <c r="H206" s="209">
        <v>1</v>
      </c>
      <c r="I206" s="210"/>
      <c r="J206" s="211">
        <f>ROUND(I206*H206,2)</f>
        <v>0</v>
      </c>
      <c r="K206" s="207" t="s">
        <v>121</v>
      </c>
      <c r="L206" s="45"/>
      <c r="M206" s="212" t="s">
        <v>19</v>
      </c>
      <c r="N206" s="213" t="s">
        <v>40</v>
      </c>
      <c r="O206" s="85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301</v>
      </c>
      <c r="AT206" s="216" t="s">
        <v>117</v>
      </c>
      <c r="AU206" s="216" t="s">
        <v>79</v>
      </c>
      <c r="AY206" s="18" t="s">
        <v>115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77</v>
      </c>
      <c r="BK206" s="217">
        <f>ROUND(I206*H206,2)</f>
        <v>0</v>
      </c>
      <c r="BL206" s="18" t="s">
        <v>301</v>
      </c>
      <c r="BM206" s="216" t="s">
        <v>311</v>
      </c>
    </row>
    <row r="207" s="2" customFormat="1">
      <c r="A207" s="39"/>
      <c r="B207" s="40"/>
      <c r="C207" s="41"/>
      <c r="D207" s="218" t="s">
        <v>124</v>
      </c>
      <c r="E207" s="41"/>
      <c r="F207" s="219" t="s">
        <v>310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124</v>
      </c>
      <c r="AU207" s="18" t="s">
        <v>79</v>
      </c>
    </row>
    <row r="208" s="12" customFormat="1" ht="22.8" customHeight="1">
      <c r="A208" s="12"/>
      <c r="B208" s="189"/>
      <c r="C208" s="190"/>
      <c r="D208" s="191" t="s">
        <v>68</v>
      </c>
      <c r="E208" s="203" t="s">
        <v>312</v>
      </c>
      <c r="F208" s="203" t="s">
        <v>313</v>
      </c>
      <c r="G208" s="190"/>
      <c r="H208" s="190"/>
      <c r="I208" s="193"/>
      <c r="J208" s="204">
        <f>BK208</f>
        <v>0</v>
      </c>
      <c r="K208" s="190"/>
      <c r="L208" s="195"/>
      <c r="M208" s="196"/>
      <c r="N208" s="197"/>
      <c r="O208" s="197"/>
      <c r="P208" s="198">
        <f>SUM(P209:P210)</f>
        <v>0</v>
      </c>
      <c r="Q208" s="197"/>
      <c r="R208" s="198">
        <f>SUM(R209:R210)</f>
        <v>0</v>
      </c>
      <c r="S208" s="197"/>
      <c r="T208" s="199">
        <f>SUM(T209:T210)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00" t="s">
        <v>146</v>
      </c>
      <c r="AT208" s="201" t="s">
        <v>68</v>
      </c>
      <c r="AU208" s="201" t="s">
        <v>77</v>
      </c>
      <c r="AY208" s="200" t="s">
        <v>115</v>
      </c>
      <c r="BK208" s="202">
        <f>SUM(BK209:BK210)</f>
        <v>0</v>
      </c>
    </row>
    <row r="209" s="2" customFormat="1" ht="16.5" customHeight="1">
      <c r="A209" s="39"/>
      <c r="B209" s="40"/>
      <c r="C209" s="205" t="s">
        <v>314</v>
      </c>
      <c r="D209" s="205" t="s">
        <v>117</v>
      </c>
      <c r="E209" s="206" t="s">
        <v>315</v>
      </c>
      <c r="F209" s="207" t="s">
        <v>316</v>
      </c>
      <c r="G209" s="208" t="s">
        <v>213</v>
      </c>
      <c r="H209" s="209">
        <v>1</v>
      </c>
      <c r="I209" s="210"/>
      <c r="J209" s="211">
        <f>ROUND(I209*H209,2)</f>
        <v>0</v>
      </c>
      <c r="K209" s="207" t="s">
        <v>121</v>
      </c>
      <c r="L209" s="45"/>
      <c r="M209" s="212" t="s">
        <v>19</v>
      </c>
      <c r="N209" s="213" t="s">
        <v>40</v>
      </c>
      <c r="O209" s="85"/>
      <c r="P209" s="214">
        <f>O209*H209</f>
        <v>0</v>
      </c>
      <c r="Q209" s="214">
        <v>0</v>
      </c>
      <c r="R209" s="214">
        <f>Q209*H209</f>
        <v>0</v>
      </c>
      <c r="S209" s="214">
        <v>0</v>
      </c>
      <c r="T209" s="21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6" t="s">
        <v>301</v>
      </c>
      <c r="AT209" s="216" t="s">
        <v>117</v>
      </c>
      <c r="AU209" s="216" t="s">
        <v>79</v>
      </c>
      <c r="AY209" s="18" t="s">
        <v>115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77</v>
      </c>
      <c r="BK209" s="217">
        <f>ROUND(I209*H209,2)</f>
        <v>0</v>
      </c>
      <c r="BL209" s="18" t="s">
        <v>301</v>
      </c>
      <c r="BM209" s="216" t="s">
        <v>317</v>
      </c>
    </row>
    <row r="210" s="2" customFormat="1">
      <c r="A210" s="39"/>
      <c r="B210" s="40"/>
      <c r="C210" s="41"/>
      <c r="D210" s="218" t="s">
        <v>124</v>
      </c>
      <c r="E210" s="41"/>
      <c r="F210" s="219" t="s">
        <v>318</v>
      </c>
      <c r="G210" s="41"/>
      <c r="H210" s="41"/>
      <c r="I210" s="220"/>
      <c r="J210" s="41"/>
      <c r="K210" s="41"/>
      <c r="L210" s="45"/>
      <c r="M210" s="266"/>
      <c r="N210" s="267"/>
      <c r="O210" s="268"/>
      <c r="P210" s="268"/>
      <c r="Q210" s="268"/>
      <c r="R210" s="268"/>
      <c r="S210" s="268"/>
      <c r="T210" s="269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124</v>
      </c>
      <c r="AU210" s="18" t="s">
        <v>79</v>
      </c>
    </row>
    <row r="211" s="2" customFormat="1" ht="6.96" customHeight="1">
      <c r="A211" s="39"/>
      <c r="B211" s="60"/>
      <c r="C211" s="61"/>
      <c r="D211" s="61"/>
      <c r="E211" s="61"/>
      <c r="F211" s="61"/>
      <c r="G211" s="61"/>
      <c r="H211" s="61"/>
      <c r="I211" s="61"/>
      <c r="J211" s="61"/>
      <c r="K211" s="61"/>
      <c r="L211" s="45"/>
      <c r="M211" s="39"/>
      <c r="O211" s="39"/>
      <c r="P211" s="39"/>
      <c r="Q211" s="39"/>
      <c r="R211" s="39"/>
      <c r="S211" s="39"/>
      <c r="T211" s="39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</row>
  </sheetData>
  <sheetProtection sheet="1" autoFilter="0" formatColumns="0" formatRows="0" objects="1" scenarios="1" spinCount="100000" saltValue="vpLSXL91g6Jls5OX0qdVYdsW/3x1w1d2b+es0YC8WAY2Xfio28MMs4YcSAyxMcvGgfYK1OzGIUigxjvGH/CSTQ==" hashValue="ALrTP3P2x1Y+6KdvVt83zzZ7CpkU11e/f1k4/Mm6CMsf99+xT9UBMnvXRErFLVKcEZuB4d4ZXrXyfq8xmRBkBg==" algorithmName="SHA-512" password="CC35"/>
  <autoFilter ref="C88:K210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83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DÝŠINA – OKOLO HUSOVA PARKU (HUSOVA – PŘÁTELSTVÍ) REKONSTRUKCE MK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319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28. 1. 2020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27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ROUND(J88,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ROUND((SUM(BE88:BE156)),  2)</f>
        <v>0</v>
      </c>
      <c r="G33" s="39"/>
      <c r="H33" s="39"/>
      <c r="I33" s="149">
        <v>0.20999999999999999</v>
      </c>
      <c r="J33" s="148">
        <f>ROUND(((SUM(BE88:BE156))*I33),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ROUND((SUM(BF88:BF156)),  2)</f>
        <v>0</v>
      </c>
      <c r="G34" s="39"/>
      <c r="H34" s="39"/>
      <c r="I34" s="149">
        <v>0.14999999999999999</v>
      </c>
      <c r="J34" s="148">
        <f>ROUND(((SUM(BF88:BF156))*I34),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ROUND((SUM(BG88:BG156)),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ROUND((SUM(BH88:BH156)),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ROUND((SUM(BI88:BI156)),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DÝŠINA – OKOLO HUSOVA PARKU (HUSOVA – PŘÁTELSTVÍ) REKONSTRUKCE MK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0146b - Přátelství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28. 1. 2020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87</v>
      </c>
      <c r="D57" s="163"/>
      <c r="E57" s="163"/>
      <c r="F57" s="163"/>
      <c r="G57" s="163"/>
      <c r="H57" s="163"/>
      <c r="I57" s="163"/>
      <c r="J57" s="164" t="s">
        <v>88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J88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89</v>
      </c>
    </row>
    <row r="60" s="9" customFormat="1" ht="24.96" customHeight="1">
      <c r="A60" s="9"/>
      <c r="B60" s="166"/>
      <c r="C60" s="167"/>
      <c r="D60" s="168" t="s">
        <v>90</v>
      </c>
      <c r="E60" s="169"/>
      <c r="F60" s="169"/>
      <c r="G60" s="169"/>
      <c r="H60" s="169"/>
      <c r="I60" s="169"/>
      <c r="J60" s="170">
        <f>J89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91</v>
      </c>
      <c r="E61" s="175"/>
      <c r="F61" s="175"/>
      <c r="G61" s="175"/>
      <c r="H61" s="175"/>
      <c r="I61" s="175"/>
      <c r="J61" s="176">
        <f>J90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92</v>
      </c>
      <c r="E62" s="175"/>
      <c r="F62" s="175"/>
      <c r="G62" s="175"/>
      <c r="H62" s="175"/>
      <c r="I62" s="175"/>
      <c r="J62" s="176">
        <f>J99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93</v>
      </c>
      <c r="E63" s="175"/>
      <c r="F63" s="175"/>
      <c r="G63" s="175"/>
      <c r="H63" s="175"/>
      <c r="I63" s="175"/>
      <c r="J63" s="176">
        <f>J111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94</v>
      </c>
      <c r="E64" s="175"/>
      <c r="F64" s="175"/>
      <c r="G64" s="175"/>
      <c r="H64" s="175"/>
      <c r="I64" s="175"/>
      <c r="J64" s="176">
        <f>J116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95</v>
      </c>
      <c r="E65" s="175"/>
      <c r="F65" s="175"/>
      <c r="G65" s="175"/>
      <c r="H65" s="175"/>
      <c r="I65" s="175"/>
      <c r="J65" s="176">
        <f>J119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6"/>
      <c r="C66" s="167"/>
      <c r="D66" s="168" t="s">
        <v>97</v>
      </c>
      <c r="E66" s="169"/>
      <c r="F66" s="169"/>
      <c r="G66" s="169"/>
      <c r="H66" s="169"/>
      <c r="I66" s="169"/>
      <c r="J66" s="170">
        <f>J146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2"/>
      <c r="C67" s="173"/>
      <c r="D67" s="174" t="s">
        <v>98</v>
      </c>
      <c r="E67" s="175"/>
      <c r="F67" s="175"/>
      <c r="G67" s="175"/>
      <c r="H67" s="175"/>
      <c r="I67" s="175"/>
      <c r="J67" s="176">
        <f>J147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99</v>
      </c>
      <c r="E68" s="175"/>
      <c r="F68" s="175"/>
      <c r="G68" s="175"/>
      <c r="H68" s="175"/>
      <c r="I68" s="175"/>
      <c r="J68" s="176">
        <f>J154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100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61" t="str">
        <f>E7</f>
        <v>DÝŠINA – OKOLO HUSOVA PARKU (HUSOVA – PŘÁTELSTVÍ) REKONSTRUKCE MK</v>
      </c>
      <c r="F78" s="33"/>
      <c r="G78" s="33"/>
      <c r="H78" s="33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84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E9</f>
        <v>0146b - Přátelství</v>
      </c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F12</f>
        <v xml:space="preserve"> </v>
      </c>
      <c r="G82" s="41"/>
      <c r="H82" s="41"/>
      <c r="I82" s="33" t="s">
        <v>23</v>
      </c>
      <c r="J82" s="73" t="str">
        <f>IF(J12="","",J12)</f>
        <v>28. 1. 2020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E15</f>
        <v xml:space="preserve"> </v>
      </c>
      <c r="G84" s="41"/>
      <c r="H84" s="41"/>
      <c r="I84" s="33" t="s">
        <v>30</v>
      </c>
      <c r="J84" s="37" t="str">
        <f>E21</f>
        <v xml:space="preserve"> 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28</v>
      </c>
      <c r="D85" s="41"/>
      <c r="E85" s="41"/>
      <c r="F85" s="28" t="str">
        <f>IF(E18="","",E18)</f>
        <v>Vyplň údaj</v>
      </c>
      <c r="G85" s="41"/>
      <c r="H85" s="41"/>
      <c r="I85" s="33" t="s">
        <v>32</v>
      </c>
      <c r="J85" s="37" t="str">
        <f>E24</f>
        <v xml:space="preserve"> 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78"/>
      <c r="B87" s="179"/>
      <c r="C87" s="180" t="s">
        <v>101</v>
      </c>
      <c r="D87" s="181" t="s">
        <v>54</v>
      </c>
      <c r="E87" s="181" t="s">
        <v>50</v>
      </c>
      <c r="F87" s="181" t="s">
        <v>51</v>
      </c>
      <c r="G87" s="181" t="s">
        <v>102</v>
      </c>
      <c r="H87" s="181" t="s">
        <v>103</v>
      </c>
      <c r="I87" s="181" t="s">
        <v>104</v>
      </c>
      <c r="J87" s="181" t="s">
        <v>88</v>
      </c>
      <c r="K87" s="182" t="s">
        <v>105</v>
      </c>
      <c r="L87" s="183"/>
      <c r="M87" s="93" t="s">
        <v>19</v>
      </c>
      <c r="N87" s="94" t="s">
        <v>39</v>
      </c>
      <c r="O87" s="94" t="s">
        <v>106</v>
      </c>
      <c r="P87" s="94" t="s">
        <v>107</v>
      </c>
      <c r="Q87" s="94" t="s">
        <v>108</v>
      </c>
      <c r="R87" s="94" t="s">
        <v>109</v>
      </c>
      <c r="S87" s="94" t="s">
        <v>110</v>
      </c>
      <c r="T87" s="95" t="s">
        <v>111</v>
      </c>
      <c r="U87" s="178"/>
      <c r="V87" s="178"/>
      <c r="W87" s="178"/>
      <c r="X87" s="178"/>
      <c r="Y87" s="178"/>
      <c r="Z87" s="178"/>
      <c r="AA87" s="178"/>
      <c r="AB87" s="178"/>
      <c r="AC87" s="178"/>
      <c r="AD87" s="178"/>
      <c r="AE87" s="178"/>
    </row>
    <row r="88" s="2" customFormat="1" ht="22.8" customHeight="1">
      <c r="A88" s="39"/>
      <c r="B88" s="40"/>
      <c r="C88" s="100" t="s">
        <v>112</v>
      </c>
      <c r="D88" s="41"/>
      <c r="E88" s="41"/>
      <c r="F88" s="41"/>
      <c r="G88" s="41"/>
      <c r="H88" s="41"/>
      <c r="I88" s="41"/>
      <c r="J88" s="184">
        <f>BK88</f>
        <v>0</v>
      </c>
      <c r="K88" s="41"/>
      <c r="L88" s="45"/>
      <c r="M88" s="96"/>
      <c r="N88" s="185"/>
      <c r="O88" s="97"/>
      <c r="P88" s="186">
        <f>P89+P146</f>
        <v>0</v>
      </c>
      <c r="Q88" s="97"/>
      <c r="R88" s="186">
        <f>R89+R146</f>
        <v>1.0628800000000001</v>
      </c>
      <c r="S88" s="97"/>
      <c r="T88" s="187">
        <f>T89+T146</f>
        <v>72.835999999999999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68</v>
      </c>
      <c r="AU88" s="18" t="s">
        <v>89</v>
      </c>
      <c r="BK88" s="188">
        <f>BK89+BK146</f>
        <v>0</v>
      </c>
    </row>
    <row r="89" s="12" customFormat="1" ht="25.92" customHeight="1">
      <c r="A89" s="12"/>
      <c r="B89" s="189"/>
      <c r="C89" s="190"/>
      <c r="D89" s="191" t="s">
        <v>68</v>
      </c>
      <c r="E89" s="192" t="s">
        <v>113</v>
      </c>
      <c r="F89" s="192" t="s">
        <v>114</v>
      </c>
      <c r="G89" s="190"/>
      <c r="H89" s="190"/>
      <c r="I89" s="193"/>
      <c r="J89" s="194">
        <f>BK89</f>
        <v>0</v>
      </c>
      <c r="K89" s="190"/>
      <c r="L89" s="195"/>
      <c r="M89" s="196"/>
      <c r="N89" s="197"/>
      <c r="O89" s="197"/>
      <c r="P89" s="198">
        <f>P90+P99+P111+P116+P119</f>
        <v>0</v>
      </c>
      <c r="Q89" s="197"/>
      <c r="R89" s="198">
        <f>R90+R99+R111+R116+R119</f>
        <v>1.0628800000000001</v>
      </c>
      <c r="S89" s="197"/>
      <c r="T89" s="199">
        <f>T90+T99+T111+T116+T119</f>
        <v>72.835999999999999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77</v>
      </c>
      <c r="AT89" s="201" t="s">
        <v>68</v>
      </c>
      <c r="AU89" s="201" t="s">
        <v>69</v>
      </c>
      <c r="AY89" s="200" t="s">
        <v>115</v>
      </c>
      <c r="BK89" s="202">
        <f>BK90+BK99+BK111+BK116+BK119</f>
        <v>0</v>
      </c>
    </row>
    <row r="90" s="12" customFormat="1" ht="22.8" customHeight="1">
      <c r="A90" s="12"/>
      <c r="B90" s="189"/>
      <c r="C90" s="190"/>
      <c r="D90" s="191" t="s">
        <v>68</v>
      </c>
      <c r="E90" s="203" t="s">
        <v>77</v>
      </c>
      <c r="F90" s="203" t="s">
        <v>116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SUM(P91:P98)</f>
        <v>0</v>
      </c>
      <c r="Q90" s="197"/>
      <c r="R90" s="198">
        <f>SUM(R91:R98)</f>
        <v>0.01992</v>
      </c>
      <c r="S90" s="197"/>
      <c r="T90" s="199">
        <f>SUM(T91:T98)</f>
        <v>66.195999999999998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77</v>
      </c>
      <c r="AT90" s="201" t="s">
        <v>68</v>
      </c>
      <c r="AU90" s="201" t="s">
        <v>77</v>
      </c>
      <c r="AY90" s="200" t="s">
        <v>115</v>
      </c>
      <c r="BK90" s="202">
        <f>SUM(BK91:BK98)</f>
        <v>0</v>
      </c>
    </row>
    <row r="91" s="2" customFormat="1" ht="16.5" customHeight="1">
      <c r="A91" s="39"/>
      <c r="B91" s="40"/>
      <c r="C91" s="205" t="s">
        <v>77</v>
      </c>
      <c r="D91" s="205" t="s">
        <v>117</v>
      </c>
      <c r="E91" s="206" t="s">
        <v>118</v>
      </c>
      <c r="F91" s="207" t="s">
        <v>119</v>
      </c>
      <c r="G91" s="208" t="s">
        <v>120</v>
      </c>
      <c r="H91" s="209">
        <v>75</v>
      </c>
      <c r="I91" s="210"/>
      <c r="J91" s="211">
        <f>ROUND(I91*H91,2)</f>
        <v>0</v>
      </c>
      <c r="K91" s="207" t="s">
        <v>121</v>
      </c>
      <c r="L91" s="45"/>
      <c r="M91" s="212" t="s">
        <v>19</v>
      </c>
      <c r="N91" s="213" t="s">
        <v>40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0.316</v>
      </c>
      <c r="T91" s="215">
        <f>S91*H91</f>
        <v>23.699999999999999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122</v>
      </c>
      <c r="AT91" s="216" t="s">
        <v>117</v>
      </c>
      <c r="AU91" s="216" t="s">
        <v>79</v>
      </c>
      <c r="AY91" s="18" t="s">
        <v>115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77</v>
      </c>
      <c r="BK91" s="217">
        <f>ROUND(I91*H91,2)</f>
        <v>0</v>
      </c>
      <c r="BL91" s="18" t="s">
        <v>122</v>
      </c>
      <c r="BM91" s="216" t="s">
        <v>320</v>
      </c>
    </row>
    <row r="92" s="2" customFormat="1">
      <c r="A92" s="39"/>
      <c r="B92" s="40"/>
      <c r="C92" s="41"/>
      <c r="D92" s="218" t="s">
        <v>124</v>
      </c>
      <c r="E92" s="41"/>
      <c r="F92" s="219" t="s">
        <v>125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124</v>
      </c>
      <c r="AU92" s="18" t="s">
        <v>79</v>
      </c>
    </row>
    <row r="93" s="2" customFormat="1">
      <c r="A93" s="39"/>
      <c r="B93" s="40"/>
      <c r="C93" s="41"/>
      <c r="D93" s="218" t="s">
        <v>126</v>
      </c>
      <c r="E93" s="41"/>
      <c r="F93" s="223" t="s">
        <v>321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126</v>
      </c>
      <c r="AU93" s="18" t="s">
        <v>79</v>
      </c>
    </row>
    <row r="94" s="2" customFormat="1" ht="16.5" customHeight="1">
      <c r="A94" s="39"/>
      <c r="B94" s="40"/>
      <c r="C94" s="205" t="s">
        <v>79</v>
      </c>
      <c r="D94" s="205" t="s">
        <v>117</v>
      </c>
      <c r="E94" s="206" t="s">
        <v>322</v>
      </c>
      <c r="F94" s="207" t="s">
        <v>323</v>
      </c>
      <c r="G94" s="208" t="s">
        <v>120</v>
      </c>
      <c r="H94" s="209">
        <v>332</v>
      </c>
      <c r="I94" s="210"/>
      <c r="J94" s="211">
        <f>ROUND(I94*H94,2)</f>
        <v>0</v>
      </c>
      <c r="K94" s="207" t="s">
        <v>121</v>
      </c>
      <c r="L94" s="45"/>
      <c r="M94" s="212" t="s">
        <v>19</v>
      </c>
      <c r="N94" s="213" t="s">
        <v>40</v>
      </c>
      <c r="O94" s="85"/>
      <c r="P94" s="214">
        <f>O94*H94</f>
        <v>0</v>
      </c>
      <c r="Q94" s="214">
        <v>6.0000000000000002E-05</v>
      </c>
      <c r="R94" s="214">
        <f>Q94*H94</f>
        <v>0.01992</v>
      </c>
      <c r="S94" s="214">
        <v>0.128</v>
      </c>
      <c r="T94" s="215">
        <f>S94*H94</f>
        <v>42.496000000000002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122</v>
      </c>
      <c r="AT94" s="216" t="s">
        <v>117</v>
      </c>
      <c r="AU94" s="216" t="s">
        <v>79</v>
      </c>
      <c r="AY94" s="18" t="s">
        <v>115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77</v>
      </c>
      <c r="BK94" s="217">
        <f>ROUND(I94*H94,2)</f>
        <v>0</v>
      </c>
      <c r="BL94" s="18" t="s">
        <v>122</v>
      </c>
      <c r="BM94" s="216" t="s">
        <v>324</v>
      </c>
    </row>
    <row r="95" s="2" customFormat="1">
      <c r="A95" s="39"/>
      <c r="B95" s="40"/>
      <c r="C95" s="41"/>
      <c r="D95" s="218" t="s">
        <v>124</v>
      </c>
      <c r="E95" s="41"/>
      <c r="F95" s="219" t="s">
        <v>325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124</v>
      </c>
      <c r="AU95" s="18" t="s">
        <v>79</v>
      </c>
    </row>
    <row r="96" s="2" customFormat="1" ht="16.5" customHeight="1">
      <c r="A96" s="39"/>
      <c r="B96" s="40"/>
      <c r="C96" s="205" t="s">
        <v>133</v>
      </c>
      <c r="D96" s="205" t="s">
        <v>117</v>
      </c>
      <c r="E96" s="206" t="s">
        <v>154</v>
      </c>
      <c r="F96" s="207" t="s">
        <v>155</v>
      </c>
      <c r="G96" s="208" t="s">
        <v>120</v>
      </c>
      <c r="H96" s="209">
        <v>75</v>
      </c>
      <c r="I96" s="210"/>
      <c r="J96" s="211">
        <f>ROUND(I96*H96,2)</f>
        <v>0</v>
      </c>
      <c r="K96" s="207" t="s">
        <v>121</v>
      </c>
      <c r="L96" s="45"/>
      <c r="M96" s="212" t="s">
        <v>19</v>
      </c>
      <c r="N96" s="213" t="s">
        <v>40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122</v>
      </c>
      <c r="AT96" s="216" t="s">
        <v>117</v>
      </c>
      <c r="AU96" s="216" t="s">
        <v>79</v>
      </c>
      <c r="AY96" s="18" t="s">
        <v>115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77</v>
      </c>
      <c r="BK96" s="217">
        <f>ROUND(I96*H96,2)</f>
        <v>0</v>
      </c>
      <c r="BL96" s="18" t="s">
        <v>122</v>
      </c>
      <c r="BM96" s="216" t="s">
        <v>326</v>
      </c>
    </row>
    <row r="97" s="2" customFormat="1">
      <c r="A97" s="39"/>
      <c r="B97" s="40"/>
      <c r="C97" s="41"/>
      <c r="D97" s="218" t="s">
        <v>124</v>
      </c>
      <c r="E97" s="41"/>
      <c r="F97" s="219" t="s">
        <v>157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124</v>
      </c>
      <c r="AU97" s="18" t="s">
        <v>79</v>
      </c>
    </row>
    <row r="98" s="2" customFormat="1">
      <c r="A98" s="39"/>
      <c r="B98" s="40"/>
      <c r="C98" s="41"/>
      <c r="D98" s="218" t="s">
        <v>126</v>
      </c>
      <c r="E98" s="41"/>
      <c r="F98" s="223" t="s">
        <v>327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126</v>
      </c>
      <c r="AU98" s="18" t="s">
        <v>79</v>
      </c>
    </row>
    <row r="99" s="12" customFormat="1" ht="22.8" customHeight="1">
      <c r="A99" s="12"/>
      <c r="B99" s="189"/>
      <c r="C99" s="190"/>
      <c r="D99" s="191" t="s">
        <v>68</v>
      </c>
      <c r="E99" s="203" t="s">
        <v>146</v>
      </c>
      <c r="F99" s="203" t="s">
        <v>163</v>
      </c>
      <c r="G99" s="190"/>
      <c r="H99" s="190"/>
      <c r="I99" s="193"/>
      <c r="J99" s="204">
        <f>BK99</f>
        <v>0</v>
      </c>
      <c r="K99" s="190"/>
      <c r="L99" s="195"/>
      <c r="M99" s="196"/>
      <c r="N99" s="197"/>
      <c r="O99" s="197"/>
      <c r="P99" s="198">
        <f>SUM(P100:P110)</f>
        <v>0</v>
      </c>
      <c r="Q99" s="197"/>
      <c r="R99" s="198">
        <f>SUM(R100:R110)</f>
        <v>0</v>
      </c>
      <c r="S99" s="197"/>
      <c r="T99" s="199">
        <f>SUM(T100:T110)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0" t="s">
        <v>77</v>
      </c>
      <c r="AT99" s="201" t="s">
        <v>68</v>
      </c>
      <c r="AU99" s="201" t="s">
        <v>77</v>
      </c>
      <c r="AY99" s="200" t="s">
        <v>115</v>
      </c>
      <c r="BK99" s="202">
        <f>SUM(BK100:BK110)</f>
        <v>0</v>
      </c>
    </row>
    <row r="100" s="2" customFormat="1" ht="16.5" customHeight="1">
      <c r="A100" s="39"/>
      <c r="B100" s="40"/>
      <c r="C100" s="205" t="s">
        <v>122</v>
      </c>
      <c r="D100" s="205" t="s">
        <v>117</v>
      </c>
      <c r="E100" s="206" t="s">
        <v>176</v>
      </c>
      <c r="F100" s="207" t="s">
        <v>177</v>
      </c>
      <c r="G100" s="208" t="s">
        <v>120</v>
      </c>
      <c r="H100" s="209">
        <v>100</v>
      </c>
      <c r="I100" s="210"/>
      <c r="J100" s="211">
        <f>ROUND(I100*H100,2)</f>
        <v>0</v>
      </c>
      <c r="K100" s="207" t="s">
        <v>121</v>
      </c>
      <c r="L100" s="45"/>
      <c r="M100" s="212" t="s">
        <v>19</v>
      </c>
      <c r="N100" s="213" t="s">
        <v>40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122</v>
      </c>
      <c r="AT100" s="216" t="s">
        <v>117</v>
      </c>
      <c r="AU100" s="216" t="s">
        <v>79</v>
      </c>
      <c r="AY100" s="18" t="s">
        <v>115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77</v>
      </c>
      <c r="BK100" s="217">
        <f>ROUND(I100*H100,2)</f>
        <v>0</v>
      </c>
      <c r="BL100" s="18" t="s">
        <v>122</v>
      </c>
      <c r="BM100" s="216" t="s">
        <v>328</v>
      </c>
    </row>
    <row r="101" s="2" customFormat="1">
      <c r="A101" s="39"/>
      <c r="B101" s="40"/>
      <c r="C101" s="41"/>
      <c r="D101" s="218" t="s">
        <v>124</v>
      </c>
      <c r="E101" s="41"/>
      <c r="F101" s="219" t="s">
        <v>179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124</v>
      </c>
      <c r="AU101" s="18" t="s">
        <v>79</v>
      </c>
    </row>
    <row r="102" s="2" customFormat="1">
      <c r="A102" s="39"/>
      <c r="B102" s="40"/>
      <c r="C102" s="41"/>
      <c r="D102" s="218" t="s">
        <v>126</v>
      </c>
      <c r="E102" s="41"/>
      <c r="F102" s="223" t="s">
        <v>180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126</v>
      </c>
      <c r="AU102" s="18" t="s">
        <v>79</v>
      </c>
    </row>
    <row r="103" s="2" customFormat="1" ht="16.5" customHeight="1">
      <c r="A103" s="39"/>
      <c r="B103" s="40"/>
      <c r="C103" s="205" t="s">
        <v>146</v>
      </c>
      <c r="D103" s="205" t="s">
        <v>117</v>
      </c>
      <c r="E103" s="206" t="s">
        <v>185</v>
      </c>
      <c r="F103" s="207" t="s">
        <v>186</v>
      </c>
      <c r="G103" s="208" t="s">
        <v>120</v>
      </c>
      <c r="H103" s="209">
        <v>75</v>
      </c>
      <c r="I103" s="210"/>
      <c r="J103" s="211">
        <f>ROUND(I103*H103,2)</f>
        <v>0</v>
      </c>
      <c r="K103" s="207" t="s">
        <v>121</v>
      </c>
      <c r="L103" s="45"/>
      <c r="M103" s="212" t="s">
        <v>19</v>
      </c>
      <c r="N103" s="213" t="s">
        <v>40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122</v>
      </c>
      <c r="AT103" s="216" t="s">
        <v>117</v>
      </c>
      <c r="AU103" s="216" t="s">
        <v>79</v>
      </c>
      <c r="AY103" s="18" t="s">
        <v>115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77</v>
      </c>
      <c r="BK103" s="217">
        <f>ROUND(I103*H103,2)</f>
        <v>0</v>
      </c>
      <c r="BL103" s="18" t="s">
        <v>122</v>
      </c>
      <c r="BM103" s="216" t="s">
        <v>329</v>
      </c>
    </row>
    <row r="104" s="2" customFormat="1">
      <c r="A104" s="39"/>
      <c r="B104" s="40"/>
      <c r="C104" s="41"/>
      <c r="D104" s="218" t="s">
        <v>124</v>
      </c>
      <c r="E104" s="41"/>
      <c r="F104" s="219" t="s">
        <v>188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124</v>
      </c>
      <c r="AU104" s="18" t="s">
        <v>79</v>
      </c>
    </row>
    <row r="105" s="2" customFormat="1">
      <c r="A105" s="39"/>
      <c r="B105" s="40"/>
      <c r="C105" s="41"/>
      <c r="D105" s="218" t="s">
        <v>126</v>
      </c>
      <c r="E105" s="41"/>
      <c r="F105" s="223" t="s">
        <v>127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126</v>
      </c>
      <c r="AU105" s="18" t="s">
        <v>79</v>
      </c>
    </row>
    <row r="106" s="2" customFormat="1" ht="16.5" customHeight="1">
      <c r="A106" s="39"/>
      <c r="B106" s="40"/>
      <c r="C106" s="205" t="s">
        <v>153</v>
      </c>
      <c r="D106" s="205" t="s">
        <v>117</v>
      </c>
      <c r="E106" s="206" t="s">
        <v>196</v>
      </c>
      <c r="F106" s="207" t="s">
        <v>197</v>
      </c>
      <c r="G106" s="208" t="s">
        <v>120</v>
      </c>
      <c r="H106" s="209">
        <v>332</v>
      </c>
      <c r="I106" s="210"/>
      <c r="J106" s="211">
        <f>ROUND(I106*H106,2)</f>
        <v>0</v>
      </c>
      <c r="K106" s="207" t="s">
        <v>121</v>
      </c>
      <c r="L106" s="45"/>
      <c r="M106" s="212" t="s">
        <v>19</v>
      </c>
      <c r="N106" s="213" t="s">
        <v>40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122</v>
      </c>
      <c r="AT106" s="216" t="s">
        <v>117</v>
      </c>
      <c r="AU106" s="216" t="s">
        <v>79</v>
      </c>
      <c r="AY106" s="18" t="s">
        <v>115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77</v>
      </c>
      <c r="BK106" s="217">
        <f>ROUND(I106*H106,2)</f>
        <v>0</v>
      </c>
      <c r="BL106" s="18" t="s">
        <v>122</v>
      </c>
      <c r="BM106" s="216" t="s">
        <v>330</v>
      </c>
    </row>
    <row r="107" s="2" customFormat="1">
      <c r="A107" s="39"/>
      <c r="B107" s="40"/>
      <c r="C107" s="41"/>
      <c r="D107" s="218" t="s">
        <v>124</v>
      </c>
      <c r="E107" s="41"/>
      <c r="F107" s="219" t="s">
        <v>199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124</v>
      </c>
      <c r="AU107" s="18" t="s">
        <v>79</v>
      </c>
    </row>
    <row r="108" s="2" customFormat="1">
      <c r="A108" s="39"/>
      <c r="B108" s="40"/>
      <c r="C108" s="41"/>
      <c r="D108" s="218" t="s">
        <v>126</v>
      </c>
      <c r="E108" s="41"/>
      <c r="F108" s="223" t="s">
        <v>200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126</v>
      </c>
      <c r="AU108" s="18" t="s">
        <v>79</v>
      </c>
    </row>
    <row r="109" s="2" customFormat="1" ht="21.75" customHeight="1">
      <c r="A109" s="39"/>
      <c r="B109" s="40"/>
      <c r="C109" s="205" t="s">
        <v>164</v>
      </c>
      <c r="D109" s="205" t="s">
        <v>117</v>
      </c>
      <c r="E109" s="206" t="s">
        <v>203</v>
      </c>
      <c r="F109" s="207" t="s">
        <v>204</v>
      </c>
      <c r="G109" s="208" t="s">
        <v>120</v>
      </c>
      <c r="H109" s="209">
        <v>332</v>
      </c>
      <c r="I109" s="210"/>
      <c r="J109" s="211">
        <f>ROUND(I109*H109,2)</f>
        <v>0</v>
      </c>
      <c r="K109" s="207" t="s">
        <v>121</v>
      </c>
      <c r="L109" s="45"/>
      <c r="M109" s="212" t="s">
        <v>19</v>
      </c>
      <c r="N109" s="213" t="s">
        <v>40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122</v>
      </c>
      <c r="AT109" s="216" t="s">
        <v>117</v>
      </c>
      <c r="AU109" s="216" t="s">
        <v>79</v>
      </c>
      <c r="AY109" s="18" t="s">
        <v>115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77</v>
      </c>
      <c r="BK109" s="217">
        <f>ROUND(I109*H109,2)</f>
        <v>0</v>
      </c>
      <c r="BL109" s="18" t="s">
        <v>122</v>
      </c>
      <c r="BM109" s="216" t="s">
        <v>331</v>
      </c>
    </row>
    <row r="110" s="2" customFormat="1">
      <c r="A110" s="39"/>
      <c r="B110" s="40"/>
      <c r="C110" s="41"/>
      <c r="D110" s="218" t="s">
        <v>124</v>
      </c>
      <c r="E110" s="41"/>
      <c r="F110" s="219" t="s">
        <v>206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124</v>
      </c>
      <c r="AU110" s="18" t="s">
        <v>79</v>
      </c>
    </row>
    <row r="111" s="12" customFormat="1" ht="22.8" customHeight="1">
      <c r="A111" s="12"/>
      <c r="B111" s="189"/>
      <c r="C111" s="190"/>
      <c r="D111" s="191" t="s">
        <v>68</v>
      </c>
      <c r="E111" s="203" t="s">
        <v>169</v>
      </c>
      <c r="F111" s="203" t="s">
        <v>209</v>
      </c>
      <c r="G111" s="190"/>
      <c r="H111" s="190"/>
      <c r="I111" s="193"/>
      <c r="J111" s="204">
        <f>BK111</f>
        <v>0</v>
      </c>
      <c r="K111" s="190"/>
      <c r="L111" s="195"/>
      <c r="M111" s="196"/>
      <c r="N111" s="197"/>
      <c r="O111" s="197"/>
      <c r="P111" s="198">
        <f>SUM(P112:P115)</f>
        <v>0</v>
      </c>
      <c r="Q111" s="197"/>
      <c r="R111" s="198">
        <f>SUM(R112:R115)</f>
        <v>1.0429600000000001</v>
      </c>
      <c r="S111" s="197"/>
      <c r="T111" s="199">
        <f>SUM(T112:T115)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0" t="s">
        <v>77</v>
      </c>
      <c r="AT111" s="201" t="s">
        <v>68</v>
      </c>
      <c r="AU111" s="201" t="s">
        <v>77</v>
      </c>
      <c r="AY111" s="200" t="s">
        <v>115</v>
      </c>
      <c r="BK111" s="202">
        <f>SUM(BK112:BK115)</f>
        <v>0</v>
      </c>
    </row>
    <row r="112" s="2" customFormat="1" ht="16.5" customHeight="1">
      <c r="A112" s="39"/>
      <c r="B112" s="40"/>
      <c r="C112" s="205" t="s">
        <v>169</v>
      </c>
      <c r="D112" s="205" t="s">
        <v>117</v>
      </c>
      <c r="E112" s="206" t="s">
        <v>211</v>
      </c>
      <c r="F112" s="207" t="s">
        <v>212</v>
      </c>
      <c r="G112" s="208" t="s">
        <v>213</v>
      </c>
      <c r="H112" s="209">
        <v>1</v>
      </c>
      <c r="I112" s="210"/>
      <c r="J112" s="211">
        <f>ROUND(I112*H112,2)</f>
        <v>0</v>
      </c>
      <c r="K112" s="207" t="s">
        <v>121</v>
      </c>
      <c r="L112" s="45"/>
      <c r="M112" s="212" t="s">
        <v>19</v>
      </c>
      <c r="N112" s="213" t="s">
        <v>40</v>
      </c>
      <c r="O112" s="85"/>
      <c r="P112" s="214">
        <f>O112*H112</f>
        <v>0</v>
      </c>
      <c r="Q112" s="214">
        <v>0.42080000000000001</v>
      </c>
      <c r="R112" s="214">
        <f>Q112*H112</f>
        <v>0.42080000000000001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122</v>
      </c>
      <c r="AT112" s="216" t="s">
        <v>117</v>
      </c>
      <c r="AU112" s="216" t="s">
        <v>79</v>
      </c>
      <c r="AY112" s="18" t="s">
        <v>115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77</v>
      </c>
      <c r="BK112" s="217">
        <f>ROUND(I112*H112,2)</f>
        <v>0</v>
      </c>
      <c r="BL112" s="18" t="s">
        <v>122</v>
      </c>
      <c r="BM112" s="216" t="s">
        <v>332</v>
      </c>
    </row>
    <row r="113" s="2" customFormat="1">
      <c r="A113" s="39"/>
      <c r="B113" s="40"/>
      <c r="C113" s="41"/>
      <c r="D113" s="218" t="s">
        <v>124</v>
      </c>
      <c r="E113" s="41"/>
      <c r="F113" s="219" t="s">
        <v>212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124</v>
      </c>
      <c r="AU113" s="18" t="s">
        <v>79</v>
      </c>
    </row>
    <row r="114" s="2" customFormat="1" ht="21.75" customHeight="1">
      <c r="A114" s="39"/>
      <c r="B114" s="40"/>
      <c r="C114" s="205" t="s">
        <v>175</v>
      </c>
      <c r="D114" s="205" t="s">
        <v>117</v>
      </c>
      <c r="E114" s="206" t="s">
        <v>333</v>
      </c>
      <c r="F114" s="207" t="s">
        <v>334</v>
      </c>
      <c r="G114" s="208" t="s">
        <v>213</v>
      </c>
      <c r="H114" s="209">
        <v>2</v>
      </c>
      <c r="I114" s="210"/>
      <c r="J114" s="211">
        <f>ROUND(I114*H114,2)</f>
        <v>0</v>
      </c>
      <c r="K114" s="207" t="s">
        <v>121</v>
      </c>
      <c r="L114" s="45"/>
      <c r="M114" s="212" t="s">
        <v>19</v>
      </c>
      <c r="N114" s="213" t="s">
        <v>40</v>
      </c>
      <c r="O114" s="85"/>
      <c r="P114" s="214">
        <f>O114*H114</f>
        <v>0</v>
      </c>
      <c r="Q114" s="214">
        <v>0.31108000000000002</v>
      </c>
      <c r="R114" s="214">
        <f>Q114*H114</f>
        <v>0.62216000000000005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122</v>
      </c>
      <c r="AT114" s="216" t="s">
        <v>117</v>
      </c>
      <c r="AU114" s="216" t="s">
        <v>79</v>
      </c>
      <c r="AY114" s="18" t="s">
        <v>115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77</v>
      </c>
      <c r="BK114" s="217">
        <f>ROUND(I114*H114,2)</f>
        <v>0</v>
      </c>
      <c r="BL114" s="18" t="s">
        <v>122</v>
      </c>
      <c r="BM114" s="216" t="s">
        <v>335</v>
      </c>
    </row>
    <row r="115" s="2" customFormat="1">
      <c r="A115" s="39"/>
      <c r="B115" s="40"/>
      <c r="C115" s="41"/>
      <c r="D115" s="218" t="s">
        <v>124</v>
      </c>
      <c r="E115" s="41"/>
      <c r="F115" s="219" t="s">
        <v>336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124</v>
      </c>
      <c r="AU115" s="18" t="s">
        <v>79</v>
      </c>
    </row>
    <row r="116" s="12" customFormat="1" ht="22.8" customHeight="1">
      <c r="A116" s="12"/>
      <c r="B116" s="189"/>
      <c r="C116" s="190"/>
      <c r="D116" s="191" t="s">
        <v>68</v>
      </c>
      <c r="E116" s="203" t="s">
        <v>175</v>
      </c>
      <c r="F116" s="203" t="s">
        <v>215</v>
      </c>
      <c r="G116" s="190"/>
      <c r="H116" s="190"/>
      <c r="I116" s="193"/>
      <c r="J116" s="204">
        <f>BK116</f>
        <v>0</v>
      </c>
      <c r="K116" s="190"/>
      <c r="L116" s="195"/>
      <c r="M116" s="196"/>
      <c r="N116" s="197"/>
      <c r="O116" s="197"/>
      <c r="P116" s="198">
        <f>SUM(P117:P118)</f>
        <v>0</v>
      </c>
      <c r="Q116" s="197"/>
      <c r="R116" s="198">
        <f>SUM(R117:R118)</f>
        <v>0</v>
      </c>
      <c r="S116" s="197"/>
      <c r="T116" s="199">
        <f>SUM(T117:T118)</f>
        <v>6.6400000000000006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0" t="s">
        <v>77</v>
      </c>
      <c r="AT116" s="201" t="s">
        <v>68</v>
      </c>
      <c r="AU116" s="201" t="s">
        <v>77</v>
      </c>
      <c r="AY116" s="200" t="s">
        <v>115</v>
      </c>
      <c r="BK116" s="202">
        <f>SUM(BK117:BK118)</f>
        <v>0</v>
      </c>
    </row>
    <row r="117" s="2" customFormat="1" ht="16.5" customHeight="1">
      <c r="A117" s="39"/>
      <c r="B117" s="40"/>
      <c r="C117" s="205" t="s">
        <v>184</v>
      </c>
      <c r="D117" s="205" t="s">
        <v>117</v>
      </c>
      <c r="E117" s="206" t="s">
        <v>245</v>
      </c>
      <c r="F117" s="207" t="s">
        <v>246</v>
      </c>
      <c r="G117" s="208" t="s">
        <v>120</v>
      </c>
      <c r="H117" s="209">
        <v>332</v>
      </c>
      <c r="I117" s="210"/>
      <c r="J117" s="211">
        <f>ROUND(I117*H117,2)</f>
        <v>0</v>
      </c>
      <c r="K117" s="207" t="s">
        <v>121</v>
      </c>
      <c r="L117" s="45"/>
      <c r="M117" s="212" t="s">
        <v>19</v>
      </c>
      <c r="N117" s="213" t="s">
        <v>40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0.02</v>
      </c>
      <c r="T117" s="215">
        <f>S117*H117</f>
        <v>6.6400000000000006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122</v>
      </c>
      <c r="AT117" s="216" t="s">
        <v>117</v>
      </c>
      <c r="AU117" s="216" t="s">
        <v>79</v>
      </c>
      <c r="AY117" s="18" t="s">
        <v>115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77</v>
      </c>
      <c r="BK117" s="217">
        <f>ROUND(I117*H117,2)</f>
        <v>0</v>
      </c>
      <c r="BL117" s="18" t="s">
        <v>122</v>
      </c>
      <c r="BM117" s="216" t="s">
        <v>337</v>
      </c>
    </row>
    <row r="118" s="2" customFormat="1">
      <c r="A118" s="39"/>
      <c r="B118" s="40"/>
      <c r="C118" s="41"/>
      <c r="D118" s="218" t="s">
        <v>124</v>
      </c>
      <c r="E118" s="41"/>
      <c r="F118" s="219" t="s">
        <v>248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124</v>
      </c>
      <c r="AU118" s="18" t="s">
        <v>79</v>
      </c>
    </row>
    <row r="119" s="12" customFormat="1" ht="22.8" customHeight="1">
      <c r="A119" s="12"/>
      <c r="B119" s="189"/>
      <c r="C119" s="190"/>
      <c r="D119" s="191" t="s">
        <v>68</v>
      </c>
      <c r="E119" s="203" t="s">
        <v>250</v>
      </c>
      <c r="F119" s="203" t="s">
        <v>251</v>
      </c>
      <c r="G119" s="190"/>
      <c r="H119" s="190"/>
      <c r="I119" s="193"/>
      <c r="J119" s="204">
        <f>BK119</f>
        <v>0</v>
      </c>
      <c r="K119" s="190"/>
      <c r="L119" s="195"/>
      <c r="M119" s="196"/>
      <c r="N119" s="197"/>
      <c r="O119" s="197"/>
      <c r="P119" s="198">
        <f>SUM(P120:P145)</f>
        <v>0</v>
      </c>
      <c r="Q119" s="197"/>
      <c r="R119" s="198">
        <f>SUM(R120:R145)</f>
        <v>0</v>
      </c>
      <c r="S119" s="197"/>
      <c r="T119" s="199">
        <f>SUM(T120:T145)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0" t="s">
        <v>77</v>
      </c>
      <c r="AT119" s="201" t="s">
        <v>68</v>
      </c>
      <c r="AU119" s="201" t="s">
        <v>77</v>
      </c>
      <c r="AY119" s="200" t="s">
        <v>115</v>
      </c>
      <c r="BK119" s="202">
        <f>SUM(BK120:BK145)</f>
        <v>0</v>
      </c>
    </row>
    <row r="120" s="2" customFormat="1" ht="16.5" customHeight="1">
      <c r="A120" s="39"/>
      <c r="B120" s="40"/>
      <c r="C120" s="205" t="s">
        <v>190</v>
      </c>
      <c r="D120" s="205" t="s">
        <v>117</v>
      </c>
      <c r="E120" s="206" t="s">
        <v>253</v>
      </c>
      <c r="F120" s="207" t="s">
        <v>254</v>
      </c>
      <c r="G120" s="208" t="s">
        <v>255</v>
      </c>
      <c r="H120" s="209">
        <v>49.140000000000001</v>
      </c>
      <c r="I120" s="210"/>
      <c r="J120" s="211">
        <f>ROUND(I120*H120,2)</f>
        <v>0</v>
      </c>
      <c r="K120" s="207" t="s">
        <v>121</v>
      </c>
      <c r="L120" s="45"/>
      <c r="M120" s="212" t="s">
        <v>19</v>
      </c>
      <c r="N120" s="213" t="s">
        <v>40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122</v>
      </c>
      <c r="AT120" s="216" t="s">
        <v>117</v>
      </c>
      <c r="AU120" s="216" t="s">
        <v>79</v>
      </c>
      <c r="AY120" s="18" t="s">
        <v>115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77</v>
      </c>
      <c r="BK120" s="217">
        <f>ROUND(I120*H120,2)</f>
        <v>0</v>
      </c>
      <c r="BL120" s="18" t="s">
        <v>122</v>
      </c>
      <c r="BM120" s="216" t="s">
        <v>338</v>
      </c>
    </row>
    <row r="121" s="2" customFormat="1">
      <c r="A121" s="39"/>
      <c r="B121" s="40"/>
      <c r="C121" s="41"/>
      <c r="D121" s="218" t="s">
        <v>124</v>
      </c>
      <c r="E121" s="41"/>
      <c r="F121" s="219" t="s">
        <v>257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124</v>
      </c>
      <c r="AU121" s="18" t="s">
        <v>79</v>
      </c>
    </row>
    <row r="122" s="13" customFormat="1">
      <c r="A122" s="13"/>
      <c r="B122" s="224"/>
      <c r="C122" s="225"/>
      <c r="D122" s="218" t="s">
        <v>139</v>
      </c>
      <c r="E122" s="226" t="s">
        <v>19</v>
      </c>
      <c r="F122" s="227" t="s">
        <v>339</v>
      </c>
      <c r="G122" s="225"/>
      <c r="H122" s="226" t="s">
        <v>19</v>
      </c>
      <c r="I122" s="228"/>
      <c r="J122" s="225"/>
      <c r="K122" s="225"/>
      <c r="L122" s="229"/>
      <c r="M122" s="230"/>
      <c r="N122" s="231"/>
      <c r="O122" s="231"/>
      <c r="P122" s="231"/>
      <c r="Q122" s="231"/>
      <c r="R122" s="231"/>
      <c r="S122" s="231"/>
      <c r="T122" s="23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3" t="s">
        <v>139</v>
      </c>
      <c r="AU122" s="233" t="s">
        <v>79</v>
      </c>
      <c r="AV122" s="13" t="s">
        <v>77</v>
      </c>
      <c r="AW122" s="13" t="s">
        <v>31</v>
      </c>
      <c r="AX122" s="13" t="s">
        <v>69</v>
      </c>
      <c r="AY122" s="233" t="s">
        <v>115</v>
      </c>
    </row>
    <row r="123" s="14" customFormat="1">
      <c r="A123" s="14"/>
      <c r="B123" s="234"/>
      <c r="C123" s="235"/>
      <c r="D123" s="218" t="s">
        <v>139</v>
      </c>
      <c r="E123" s="236" t="s">
        <v>19</v>
      </c>
      <c r="F123" s="237" t="s">
        <v>340</v>
      </c>
      <c r="G123" s="235"/>
      <c r="H123" s="238">
        <v>42.5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4" t="s">
        <v>139</v>
      </c>
      <c r="AU123" s="244" t="s">
        <v>79</v>
      </c>
      <c r="AV123" s="14" t="s">
        <v>79</v>
      </c>
      <c r="AW123" s="14" t="s">
        <v>31</v>
      </c>
      <c r="AX123" s="14" t="s">
        <v>69</v>
      </c>
      <c r="AY123" s="244" t="s">
        <v>115</v>
      </c>
    </row>
    <row r="124" s="13" customFormat="1">
      <c r="A124" s="13"/>
      <c r="B124" s="224"/>
      <c r="C124" s="225"/>
      <c r="D124" s="218" t="s">
        <v>139</v>
      </c>
      <c r="E124" s="226" t="s">
        <v>19</v>
      </c>
      <c r="F124" s="227" t="s">
        <v>285</v>
      </c>
      <c r="G124" s="225"/>
      <c r="H124" s="226" t="s">
        <v>19</v>
      </c>
      <c r="I124" s="228"/>
      <c r="J124" s="225"/>
      <c r="K124" s="225"/>
      <c r="L124" s="229"/>
      <c r="M124" s="230"/>
      <c r="N124" s="231"/>
      <c r="O124" s="231"/>
      <c r="P124" s="231"/>
      <c r="Q124" s="231"/>
      <c r="R124" s="231"/>
      <c r="S124" s="231"/>
      <c r="T124" s="23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3" t="s">
        <v>139</v>
      </c>
      <c r="AU124" s="233" t="s">
        <v>79</v>
      </c>
      <c r="AV124" s="13" t="s">
        <v>77</v>
      </c>
      <c r="AW124" s="13" t="s">
        <v>31</v>
      </c>
      <c r="AX124" s="13" t="s">
        <v>69</v>
      </c>
      <c r="AY124" s="233" t="s">
        <v>115</v>
      </c>
    </row>
    <row r="125" s="14" customFormat="1">
      <c r="A125" s="14"/>
      <c r="B125" s="234"/>
      <c r="C125" s="235"/>
      <c r="D125" s="218" t="s">
        <v>139</v>
      </c>
      <c r="E125" s="236" t="s">
        <v>19</v>
      </c>
      <c r="F125" s="237" t="s">
        <v>341</v>
      </c>
      <c r="G125" s="235"/>
      <c r="H125" s="238">
        <v>6.6399999999999997</v>
      </c>
      <c r="I125" s="239"/>
      <c r="J125" s="235"/>
      <c r="K125" s="235"/>
      <c r="L125" s="240"/>
      <c r="M125" s="241"/>
      <c r="N125" s="242"/>
      <c r="O125" s="242"/>
      <c r="P125" s="242"/>
      <c r="Q125" s="242"/>
      <c r="R125" s="242"/>
      <c r="S125" s="242"/>
      <c r="T125" s="24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4" t="s">
        <v>139</v>
      </c>
      <c r="AU125" s="244" t="s">
        <v>79</v>
      </c>
      <c r="AV125" s="14" t="s">
        <v>79</v>
      </c>
      <c r="AW125" s="14" t="s">
        <v>31</v>
      </c>
      <c r="AX125" s="14" t="s">
        <v>69</v>
      </c>
      <c r="AY125" s="244" t="s">
        <v>115</v>
      </c>
    </row>
    <row r="126" s="15" customFormat="1">
      <c r="A126" s="15"/>
      <c r="B126" s="245"/>
      <c r="C126" s="246"/>
      <c r="D126" s="218" t="s">
        <v>139</v>
      </c>
      <c r="E126" s="247" t="s">
        <v>19</v>
      </c>
      <c r="F126" s="248" t="s">
        <v>162</v>
      </c>
      <c r="G126" s="246"/>
      <c r="H126" s="249">
        <v>49.140000000000001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55" t="s">
        <v>139</v>
      </c>
      <c r="AU126" s="255" t="s">
        <v>79</v>
      </c>
      <c r="AV126" s="15" t="s">
        <v>122</v>
      </c>
      <c r="AW126" s="15" t="s">
        <v>31</v>
      </c>
      <c r="AX126" s="15" t="s">
        <v>77</v>
      </c>
      <c r="AY126" s="255" t="s">
        <v>115</v>
      </c>
    </row>
    <row r="127" s="2" customFormat="1" ht="16.5" customHeight="1">
      <c r="A127" s="39"/>
      <c r="B127" s="40"/>
      <c r="C127" s="205" t="s">
        <v>195</v>
      </c>
      <c r="D127" s="205" t="s">
        <v>117</v>
      </c>
      <c r="E127" s="206" t="s">
        <v>261</v>
      </c>
      <c r="F127" s="207" t="s">
        <v>262</v>
      </c>
      <c r="G127" s="208" t="s">
        <v>255</v>
      </c>
      <c r="H127" s="209">
        <v>933.65999999999997</v>
      </c>
      <c r="I127" s="210"/>
      <c r="J127" s="211">
        <f>ROUND(I127*H127,2)</f>
        <v>0</v>
      </c>
      <c r="K127" s="207" t="s">
        <v>121</v>
      </c>
      <c r="L127" s="45"/>
      <c r="M127" s="212" t="s">
        <v>19</v>
      </c>
      <c r="N127" s="213" t="s">
        <v>40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122</v>
      </c>
      <c r="AT127" s="216" t="s">
        <v>117</v>
      </c>
      <c r="AU127" s="216" t="s">
        <v>79</v>
      </c>
      <c r="AY127" s="18" t="s">
        <v>115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77</v>
      </c>
      <c r="BK127" s="217">
        <f>ROUND(I127*H127,2)</f>
        <v>0</v>
      </c>
      <c r="BL127" s="18" t="s">
        <v>122</v>
      </c>
      <c r="BM127" s="216" t="s">
        <v>342</v>
      </c>
    </row>
    <row r="128" s="2" customFormat="1">
      <c r="A128" s="39"/>
      <c r="B128" s="40"/>
      <c r="C128" s="41"/>
      <c r="D128" s="218" t="s">
        <v>124</v>
      </c>
      <c r="E128" s="41"/>
      <c r="F128" s="219" t="s">
        <v>264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124</v>
      </c>
      <c r="AU128" s="18" t="s">
        <v>79</v>
      </c>
    </row>
    <row r="129" s="2" customFormat="1">
      <c r="A129" s="39"/>
      <c r="B129" s="40"/>
      <c r="C129" s="41"/>
      <c r="D129" s="218" t="s">
        <v>126</v>
      </c>
      <c r="E129" s="41"/>
      <c r="F129" s="223" t="s">
        <v>343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126</v>
      </c>
      <c r="AU129" s="18" t="s">
        <v>79</v>
      </c>
    </row>
    <row r="130" s="13" customFormat="1">
      <c r="A130" s="13"/>
      <c r="B130" s="224"/>
      <c r="C130" s="225"/>
      <c r="D130" s="218" t="s">
        <v>139</v>
      </c>
      <c r="E130" s="226" t="s">
        <v>19</v>
      </c>
      <c r="F130" s="227" t="s">
        <v>344</v>
      </c>
      <c r="G130" s="225"/>
      <c r="H130" s="226" t="s">
        <v>19</v>
      </c>
      <c r="I130" s="228"/>
      <c r="J130" s="225"/>
      <c r="K130" s="225"/>
      <c r="L130" s="229"/>
      <c r="M130" s="230"/>
      <c r="N130" s="231"/>
      <c r="O130" s="231"/>
      <c r="P130" s="231"/>
      <c r="Q130" s="231"/>
      <c r="R130" s="231"/>
      <c r="S130" s="231"/>
      <c r="T130" s="23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3" t="s">
        <v>139</v>
      </c>
      <c r="AU130" s="233" t="s">
        <v>79</v>
      </c>
      <c r="AV130" s="13" t="s">
        <v>77</v>
      </c>
      <c r="AW130" s="13" t="s">
        <v>31</v>
      </c>
      <c r="AX130" s="13" t="s">
        <v>69</v>
      </c>
      <c r="AY130" s="233" t="s">
        <v>115</v>
      </c>
    </row>
    <row r="131" s="14" customFormat="1">
      <c r="A131" s="14"/>
      <c r="B131" s="234"/>
      <c r="C131" s="235"/>
      <c r="D131" s="218" t="s">
        <v>139</v>
      </c>
      <c r="E131" s="236" t="s">
        <v>19</v>
      </c>
      <c r="F131" s="237" t="s">
        <v>340</v>
      </c>
      <c r="G131" s="235"/>
      <c r="H131" s="238">
        <v>42.5</v>
      </c>
      <c r="I131" s="239"/>
      <c r="J131" s="235"/>
      <c r="K131" s="235"/>
      <c r="L131" s="240"/>
      <c r="M131" s="241"/>
      <c r="N131" s="242"/>
      <c r="O131" s="242"/>
      <c r="P131" s="242"/>
      <c r="Q131" s="242"/>
      <c r="R131" s="242"/>
      <c r="S131" s="242"/>
      <c r="T131" s="24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4" t="s">
        <v>139</v>
      </c>
      <c r="AU131" s="244" t="s">
        <v>79</v>
      </c>
      <c r="AV131" s="14" t="s">
        <v>79</v>
      </c>
      <c r="AW131" s="14" t="s">
        <v>31</v>
      </c>
      <c r="AX131" s="14" t="s">
        <v>69</v>
      </c>
      <c r="AY131" s="244" t="s">
        <v>115</v>
      </c>
    </row>
    <row r="132" s="13" customFormat="1">
      <c r="A132" s="13"/>
      <c r="B132" s="224"/>
      <c r="C132" s="225"/>
      <c r="D132" s="218" t="s">
        <v>139</v>
      </c>
      <c r="E132" s="226" t="s">
        <v>19</v>
      </c>
      <c r="F132" s="227" t="s">
        <v>285</v>
      </c>
      <c r="G132" s="225"/>
      <c r="H132" s="226" t="s">
        <v>19</v>
      </c>
      <c r="I132" s="228"/>
      <c r="J132" s="225"/>
      <c r="K132" s="225"/>
      <c r="L132" s="229"/>
      <c r="M132" s="230"/>
      <c r="N132" s="231"/>
      <c r="O132" s="231"/>
      <c r="P132" s="231"/>
      <c r="Q132" s="231"/>
      <c r="R132" s="231"/>
      <c r="S132" s="231"/>
      <c r="T132" s="23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3" t="s">
        <v>139</v>
      </c>
      <c r="AU132" s="233" t="s">
        <v>79</v>
      </c>
      <c r="AV132" s="13" t="s">
        <v>77</v>
      </c>
      <c r="AW132" s="13" t="s">
        <v>31</v>
      </c>
      <c r="AX132" s="13" t="s">
        <v>69</v>
      </c>
      <c r="AY132" s="233" t="s">
        <v>115</v>
      </c>
    </row>
    <row r="133" s="14" customFormat="1">
      <c r="A133" s="14"/>
      <c r="B133" s="234"/>
      <c r="C133" s="235"/>
      <c r="D133" s="218" t="s">
        <v>139</v>
      </c>
      <c r="E133" s="236" t="s">
        <v>19</v>
      </c>
      <c r="F133" s="237" t="s">
        <v>341</v>
      </c>
      <c r="G133" s="235"/>
      <c r="H133" s="238">
        <v>6.6399999999999997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4" t="s">
        <v>139</v>
      </c>
      <c r="AU133" s="244" t="s">
        <v>79</v>
      </c>
      <c r="AV133" s="14" t="s">
        <v>79</v>
      </c>
      <c r="AW133" s="14" t="s">
        <v>31</v>
      </c>
      <c r="AX133" s="14" t="s">
        <v>69</v>
      </c>
      <c r="AY133" s="244" t="s">
        <v>115</v>
      </c>
    </row>
    <row r="134" s="15" customFormat="1">
      <c r="A134" s="15"/>
      <c r="B134" s="245"/>
      <c r="C134" s="246"/>
      <c r="D134" s="218" t="s">
        <v>139</v>
      </c>
      <c r="E134" s="247" t="s">
        <v>19</v>
      </c>
      <c r="F134" s="248" t="s">
        <v>162</v>
      </c>
      <c r="G134" s="246"/>
      <c r="H134" s="249">
        <v>49.140000000000001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5" t="s">
        <v>139</v>
      </c>
      <c r="AU134" s="255" t="s">
        <v>79</v>
      </c>
      <c r="AV134" s="15" t="s">
        <v>122</v>
      </c>
      <c r="AW134" s="15" t="s">
        <v>31</v>
      </c>
      <c r="AX134" s="15" t="s">
        <v>77</v>
      </c>
      <c r="AY134" s="255" t="s">
        <v>115</v>
      </c>
    </row>
    <row r="135" s="14" customFormat="1">
      <c r="A135" s="14"/>
      <c r="B135" s="234"/>
      <c r="C135" s="235"/>
      <c r="D135" s="218" t="s">
        <v>139</v>
      </c>
      <c r="E135" s="235"/>
      <c r="F135" s="237" t="s">
        <v>345</v>
      </c>
      <c r="G135" s="235"/>
      <c r="H135" s="238">
        <v>933.65999999999997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4" t="s">
        <v>139</v>
      </c>
      <c r="AU135" s="244" t="s">
        <v>79</v>
      </c>
      <c r="AV135" s="14" t="s">
        <v>79</v>
      </c>
      <c r="AW135" s="14" t="s">
        <v>4</v>
      </c>
      <c r="AX135" s="14" t="s">
        <v>77</v>
      </c>
      <c r="AY135" s="244" t="s">
        <v>115</v>
      </c>
    </row>
    <row r="136" s="2" customFormat="1" ht="16.5" customHeight="1">
      <c r="A136" s="39"/>
      <c r="B136" s="40"/>
      <c r="C136" s="205" t="s">
        <v>202</v>
      </c>
      <c r="D136" s="205" t="s">
        <v>117</v>
      </c>
      <c r="E136" s="206" t="s">
        <v>346</v>
      </c>
      <c r="F136" s="207" t="s">
        <v>347</v>
      </c>
      <c r="G136" s="208" t="s">
        <v>255</v>
      </c>
      <c r="H136" s="209">
        <v>23.699999999999999</v>
      </c>
      <c r="I136" s="210"/>
      <c r="J136" s="211">
        <f>ROUND(I136*H136,2)</f>
        <v>0</v>
      </c>
      <c r="K136" s="207" t="s">
        <v>121</v>
      </c>
      <c r="L136" s="45"/>
      <c r="M136" s="212" t="s">
        <v>19</v>
      </c>
      <c r="N136" s="213" t="s">
        <v>40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122</v>
      </c>
      <c r="AT136" s="216" t="s">
        <v>117</v>
      </c>
      <c r="AU136" s="216" t="s">
        <v>79</v>
      </c>
      <c r="AY136" s="18" t="s">
        <v>115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77</v>
      </c>
      <c r="BK136" s="217">
        <f>ROUND(I136*H136,2)</f>
        <v>0</v>
      </c>
      <c r="BL136" s="18" t="s">
        <v>122</v>
      </c>
      <c r="BM136" s="216" t="s">
        <v>348</v>
      </c>
    </row>
    <row r="137" s="2" customFormat="1">
      <c r="A137" s="39"/>
      <c r="B137" s="40"/>
      <c r="C137" s="41"/>
      <c r="D137" s="218" t="s">
        <v>124</v>
      </c>
      <c r="E137" s="41"/>
      <c r="F137" s="219" t="s">
        <v>349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124</v>
      </c>
      <c r="AU137" s="18" t="s">
        <v>79</v>
      </c>
    </row>
    <row r="138" s="13" customFormat="1">
      <c r="A138" s="13"/>
      <c r="B138" s="224"/>
      <c r="C138" s="225"/>
      <c r="D138" s="218" t="s">
        <v>139</v>
      </c>
      <c r="E138" s="226" t="s">
        <v>19</v>
      </c>
      <c r="F138" s="227" t="s">
        <v>272</v>
      </c>
      <c r="G138" s="225"/>
      <c r="H138" s="226" t="s">
        <v>19</v>
      </c>
      <c r="I138" s="228"/>
      <c r="J138" s="225"/>
      <c r="K138" s="225"/>
      <c r="L138" s="229"/>
      <c r="M138" s="230"/>
      <c r="N138" s="231"/>
      <c r="O138" s="231"/>
      <c r="P138" s="231"/>
      <c r="Q138" s="231"/>
      <c r="R138" s="231"/>
      <c r="S138" s="231"/>
      <c r="T138" s="23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3" t="s">
        <v>139</v>
      </c>
      <c r="AU138" s="233" t="s">
        <v>79</v>
      </c>
      <c r="AV138" s="13" t="s">
        <v>77</v>
      </c>
      <c r="AW138" s="13" t="s">
        <v>31</v>
      </c>
      <c r="AX138" s="13" t="s">
        <v>69</v>
      </c>
      <c r="AY138" s="233" t="s">
        <v>115</v>
      </c>
    </row>
    <row r="139" s="14" customFormat="1">
      <c r="A139" s="14"/>
      <c r="B139" s="234"/>
      <c r="C139" s="235"/>
      <c r="D139" s="218" t="s">
        <v>139</v>
      </c>
      <c r="E139" s="236" t="s">
        <v>19</v>
      </c>
      <c r="F139" s="237" t="s">
        <v>350</v>
      </c>
      <c r="G139" s="235"/>
      <c r="H139" s="238">
        <v>23.699999999999999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4" t="s">
        <v>139</v>
      </c>
      <c r="AU139" s="244" t="s">
        <v>79</v>
      </c>
      <c r="AV139" s="14" t="s">
        <v>79</v>
      </c>
      <c r="AW139" s="14" t="s">
        <v>31</v>
      </c>
      <c r="AX139" s="14" t="s">
        <v>77</v>
      </c>
      <c r="AY139" s="244" t="s">
        <v>115</v>
      </c>
    </row>
    <row r="140" s="2" customFormat="1" ht="16.5" customHeight="1">
      <c r="A140" s="39"/>
      <c r="B140" s="40"/>
      <c r="C140" s="205" t="s">
        <v>210</v>
      </c>
      <c r="D140" s="205" t="s">
        <v>117</v>
      </c>
      <c r="E140" s="206" t="s">
        <v>351</v>
      </c>
      <c r="F140" s="207" t="s">
        <v>352</v>
      </c>
      <c r="G140" s="208" t="s">
        <v>255</v>
      </c>
      <c r="H140" s="209">
        <v>450.30000000000001</v>
      </c>
      <c r="I140" s="210"/>
      <c r="J140" s="211">
        <f>ROUND(I140*H140,2)</f>
        <v>0</v>
      </c>
      <c r="K140" s="207" t="s">
        <v>121</v>
      </c>
      <c r="L140" s="45"/>
      <c r="M140" s="212" t="s">
        <v>19</v>
      </c>
      <c r="N140" s="213" t="s">
        <v>40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122</v>
      </c>
      <c r="AT140" s="216" t="s">
        <v>117</v>
      </c>
      <c r="AU140" s="216" t="s">
        <v>79</v>
      </c>
      <c r="AY140" s="18" t="s">
        <v>115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77</v>
      </c>
      <c r="BK140" s="217">
        <f>ROUND(I140*H140,2)</f>
        <v>0</v>
      </c>
      <c r="BL140" s="18" t="s">
        <v>122</v>
      </c>
      <c r="BM140" s="216" t="s">
        <v>353</v>
      </c>
    </row>
    <row r="141" s="2" customFormat="1">
      <c r="A141" s="39"/>
      <c r="B141" s="40"/>
      <c r="C141" s="41"/>
      <c r="D141" s="218" t="s">
        <v>124</v>
      </c>
      <c r="E141" s="41"/>
      <c r="F141" s="219" t="s">
        <v>264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124</v>
      </c>
      <c r="AU141" s="18" t="s">
        <v>79</v>
      </c>
    </row>
    <row r="142" s="2" customFormat="1">
      <c r="A142" s="39"/>
      <c r="B142" s="40"/>
      <c r="C142" s="41"/>
      <c r="D142" s="218" t="s">
        <v>126</v>
      </c>
      <c r="E142" s="41"/>
      <c r="F142" s="223" t="s">
        <v>354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126</v>
      </c>
      <c r="AU142" s="18" t="s">
        <v>79</v>
      </c>
    </row>
    <row r="143" s="13" customFormat="1">
      <c r="A143" s="13"/>
      <c r="B143" s="224"/>
      <c r="C143" s="225"/>
      <c r="D143" s="218" t="s">
        <v>139</v>
      </c>
      <c r="E143" s="226" t="s">
        <v>19</v>
      </c>
      <c r="F143" s="227" t="s">
        <v>286</v>
      </c>
      <c r="G143" s="225"/>
      <c r="H143" s="226" t="s">
        <v>19</v>
      </c>
      <c r="I143" s="228"/>
      <c r="J143" s="225"/>
      <c r="K143" s="225"/>
      <c r="L143" s="229"/>
      <c r="M143" s="230"/>
      <c r="N143" s="231"/>
      <c r="O143" s="231"/>
      <c r="P143" s="231"/>
      <c r="Q143" s="231"/>
      <c r="R143" s="231"/>
      <c r="S143" s="231"/>
      <c r="T143" s="23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3" t="s">
        <v>139</v>
      </c>
      <c r="AU143" s="233" t="s">
        <v>79</v>
      </c>
      <c r="AV143" s="13" t="s">
        <v>77</v>
      </c>
      <c r="AW143" s="13" t="s">
        <v>31</v>
      </c>
      <c r="AX143" s="13" t="s">
        <v>69</v>
      </c>
      <c r="AY143" s="233" t="s">
        <v>115</v>
      </c>
    </row>
    <row r="144" s="14" customFormat="1">
      <c r="A144" s="14"/>
      <c r="B144" s="234"/>
      <c r="C144" s="235"/>
      <c r="D144" s="218" t="s">
        <v>139</v>
      </c>
      <c r="E144" s="236" t="s">
        <v>19</v>
      </c>
      <c r="F144" s="237" t="s">
        <v>350</v>
      </c>
      <c r="G144" s="235"/>
      <c r="H144" s="238">
        <v>23.699999999999999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4" t="s">
        <v>139</v>
      </c>
      <c r="AU144" s="244" t="s">
        <v>79</v>
      </c>
      <c r="AV144" s="14" t="s">
        <v>79</v>
      </c>
      <c r="AW144" s="14" t="s">
        <v>31</v>
      </c>
      <c r="AX144" s="14" t="s">
        <v>77</v>
      </c>
      <c r="AY144" s="244" t="s">
        <v>115</v>
      </c>
    </row>
    <row r="145" s="14" customFormat="1">
      <c r="A145" s="14"/>
      <c r="B145" s="234"/>
      <c r="C145" s="235"/>
      <c r="D145" s="218" t="s">
        <v>139</v>
      </c>
      <c r="E145" s="235"/>
      <c r="F145" s="237" t="s">
        <v>355</v>
      </c>
      <c r="G145" s="235"/>
      <c r="H145" s="238">
        <v>450.30000000000001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4" t="s">
        <v>139</v>
      </c>
      <c r="AU145" s="244" t="s">
        <v>79</v>
      </c>
      <c r="AV145" s="14" t="s">
        <v>79</v>
      </c>
      <c r="AW145" s="14" t="s">
        <v>4</v>
      </c>
      <c r="AX145" s="14" t="s">
        <v>77</v>
      </c>
      <c r="AY145" s="244" t="s">
        <v>115</v>
      </c>
    </row>
    <row r="146" s="12" customFormat="1" ht="25.92" customHeight="1">
      <c r="A146" s="12"/>
      <c r="B146" s="189"/>
      <c r="C146" s="190"/>
      <c r="D146" s="191" t="s">
        <v>68</v>
      </c>
      <c r="E146" s="192" t="s">
        <v>294</v>
      </c>
      <c r="F146" s="192" t="s">
        <v>295</v>
      </c>
      <c r="G146" s="190"/>
      <c r="H146" s="190"/>
      <c r="I146" s="193"/>
      <c r="J146" s="194">
        <f>BK146</f>
        <v>0</v>
      </c>
      <c r="K146" s="190"/>
      <c r="L146" s="195"/>
      <c r="M146" s="196"/>
      <c r="N146" s="197"/>
      <c r="O146" s="197"/>
      <c r="P146" s="198">
        <f>P147+P154</f>
        <v>0</v>
      </c>
      <c r="Q146" s="197"/>
      <c r="R146" s="198">
        <f>R147+R154</f>
        <v>0</v>
      </c>
      <c r="S146" s="197"/>
      <c r="T146" s="199">
        <f>T147+T154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0" t="s">
        <v>146</v>
      </c>
      <c r="AT146" s="201" t="s">
        <v>68</v>
      </c>
      <c r="AU146" s="201" t="s">
        <v>69</v>
      </c>
      <c r="AY146" s="200" t="s">
        <v>115</v>
      </c>
      <c r="BK146" s="202">
        <f>BK147+BK154</f>
        <v>0</v>
      </c>
    </row>
    <row r="147" s="12" customFormat="1" ht="22.8" customHeight="1">
      <c r="A147" s="12"/>
      <c r="B147" s="189"/>
      <c r="C147" s="190"/>
      <c r="D147" s="191" t="s">
        <v>68</v>
      </c>
      <c r="E147" s="203" t="s">
        <v>296</v>
      </c>
      <c r="F147" s="203" t="s">
        <v>297</v>
      </c>
      <c r="G147" s="190"/>
      <c r="H147" s="190"/>
      <c r="I147" s="193"/>
      <c r="J147" s="204">
        <f>BK147</f>
        <v>0</v>
      </c>
      <c r="K147" s="190"/>
      <c r="L147" s="195"/>
      <c r="M147" s="196"/>
      <c r="N147" s="197"/>
      <c r="O147" s="197"/>
      <c r="P147" s="198">
        <f>SUM(P148:P153)</f>
        <v>0</v>
      </c>
      <c r="Q147" s="197"/>
      <c r="R147" s="198">
        <f>SUM(R148:R153)</f>
        <v>0</v>
      </c>
      <c r="S147" s="197"/>
      <c r="T147" s="199">
        <f>SUM(T148:T153)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0" t="s">
        <v>146</v>
      </c>
      <c r="AT147" s="201" t="s">
        <v>68</v>
      </c>
      <c r="AU147" s="201" t="s">
        <v>77</v>
      </c>
      <c r="AY147" s="200" t="s">
        <v>115</v>
      </c>
      <c r="BK147" s="202">
        <f>SUM(BK148:BK153)</f>
        <v>0</v>
      </c>
    </row>
    <row r="148" s="2" customFormat="1" ht="16.5" customHeight="1">
      <c r="A148" s="39"/>
      <c r="B148" s="40"/>
      <c r="C148" s="205" t="s">
        <v>8</v>
      </c>
      <c r="D148" s="205" t="s">
        <v>117</v>
      </c>
      <c r="E148" s="206" t="s">
        <v>299</v>
      </c>
      <c r="F148" s="207" t="s">
        <v>300</v>
      </c>
      <c r="G148" s="208" t="s">
        <v>213</v>
      </c>
      <c r="H148" s="209">
        <v>1</v>
      </c>
      <c r="I148" s="210"/>
      <c r="J148" s="211">
        <f>ROUND(I148*H148,2)</f>
        <v>0</v>
      </c>
      <c r="K148" s="207" t="s">
        <v>121</v>
      </c>
      <c r="L148" s="45"/>
      <c r="M148" s="212" t="s">
        <v>19</v>
      </c>
      <c r="N148" s="213" t="s">
        <v>40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301</v>
      </c>
      <c r="AT148" s="216" t="s">
        <v>117</v>
      </c>
      <c r="AU148" s="216" t="s">
        <v>79</v>
      </c>
      <c r="AY148" s="18" t="s">
        <v>115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77</v>
      </c>
      <c r="BK148" s="217">
        <f>ROUND(I148*H148,2)</f>
        <v>0</v>
      </c>
      <c r="BL148" s="18" t="s">
        <v>301</v>
      </c>
      <c r="BM148" s="216" t="s">
        <v>356</v>
      </c>
    </row>
    <row r="149" s="2" customFormat="1">
      <c r="A149" s="39"/>
      <c r="B149" s="40"/>
      <c r="C149" s="41"/>
      <c r="D149" s="218" t="s">
        <v>124</v>
      </c>
      <c r="E149" s="41"/>
      <c r="F149" s="219" t="s">
        <v>303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124</v>
      </c>
      <c r="AU149" s="18" t="s">
        <v>79</v>
      </c>
    </row>
    <row r="150" s="2" customFormat="1" ht="16.5" customHeight="1">
      <c r="A150" s="39"/>
      <c r="B150" s="40"/>
      <c r="C150" s="205" t="s">
        <v>220</v>
      </c>
      <c r="D150" s="205" t="s">
        <v>117</v>
      </c>
      <c r="E150" s="206" t="s">
        <v>305</v>
      </c>
      <c r="F150" s="207" t="s">
        <v>306</v>
      </c>
      <c r="G150" s="208" t="s">
        <v>213</v>
      </c>
      <c r="H150" s="209">
        <v>1</v>
      </c>
      <c r="I150" s="210"/>
      <c r="J150" s="211">
        <f>ROUND(I150*H150,2)</f>
        <v>0</v>
      </c>
      <c r="K150" s="207" t="s">
        <v>121</v>
      </c>
      <c r="L150" s="45"/>
      <c r="M150" s="212" t="s">
        <v>19</v>
      </c>
      <c r="N150" s="213" t="s">
        <v>40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301</v>
      </c>
      <c r="AT150" s="216" t="s">
        <v>117</v>
      </c>
      <c r="AU150" s="216" t="s">
        <v>79</v>
      </c>
      <c r="AY150" s="18" t="s">
        <v>115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77</v>
      </c>
      <c r="BK150" s="217">
        <f>ROUND(I150*H150,2)</f>
        <v>0</v>
      </c>
      <c r="BL150" s="18" t="s">
        <v>301</v>
      </c>
      <c r="BM150" s="216" t="s">
        <v>357</v>
      </c>
    </row>
    <row r="151" s="2" customFormat="1">
      <c r="A151" s="39"/>
      <c r="B151" s="40"/>
      <c r="C151" s="41"/>
      <c r="D151" s="218" t="s">
        <v>124</v>
      </c>
      <c r="E151" s="41"/>
      <c r="F151" s="219" t="s">
        <v>306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124</v>
      </c>
      <c r="AU151" s="18" t="s">
        <v>79</v>
      </c>
    </row>
    <row r="152" s="2" customFormat="1" ht="16.5" customHeight="1">
      <c r="A152" s="39"/>
      <c r="B152" s="40"/>
      <c r="C152" s="205" t="s">
        <v>226</v>
      </c>
      <c r="D152" s="205" t="s">
        <v>117</v>
      </c>
      <c r="E152" s="206" t="s">
        <v>309</v>
      </c>
      <c r="F152" s="207" t="s">
        <v>310</v>
      </c>
      <c r="G152" s="208" t="s">
        <v>213</v>
      </c>
      <c r="H152" s="209">
        <v>1</v>
      </c>
      <c r="I152" s="210"/>
      <c r="J152" s="211">
        <f>ROUND(I152*H152,2)</f>
        <v>0</v>
      </c>
      <c r="K152" s="207" t="s">
        <v>121</v>
      </c>
      <c r="L152" s="45"/>
      <c r="M152" s="212" t="s">
        <v>19</v>
      </c>
      <c r="N152" s="213" t="s">
        <v>40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301</v>
      </c>
      <c r="AT152" s="216" t="s">
        <v>117</v>
      </c>
      <c r="AU152" s="216" t="s">
        <v>79</v>
      </c>
      <c r="AY152" s="18" t="s">
        <v>115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77</v>
      </c>
      <c r="BK152" s="217">
        <f>ROUND(I152*H152,2)</f>
        <v>0</v>
      </c>
      <c r="BL152" s="18" t="s">
        <v>301</v>
      </c>
      <c r="BM152" s="216" t="s">
        <v>358</v>
      </c>
    </row>
    <row r="153" s="2" customFormat="1">
      <c r="A153" s="39"/>
      <c r="B153" s="40"/>
      <c r="C153" s="41"/>
      <c r="D153" s="218" t="s">
        <v>124</v>
      </c>
      <c r="E153" s="41"/>
      <c r="F153" s="219" t="s">
        <v>310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124</v>
      </c>
      <c r="AU153" s="18" t="s">
        <v>79</v>
      </c>
    </row>
    <row r="154" s="12" customFormat="1" ht="22.8" customHeight="1">
      <c r="A154" s="12"/>
      <c r="B154" s="189"/>
      <c r="C154" s="190"/>
      <c r="D154" s="191" t="s">
        <v>68</v>
      </c>
      <c r="E154" s="203" t="s">
        <v>312</v>
      </c>
      <c r="F154" s="203" t="s">
        <v>313</v>
      </c>
      <c r="G154" s="190"/>
      <c r="H154" s="190"/>
      <c r="I154" s="193"/>
      <c r="J154" s="204">
        <f>BK154</f>
        <v>0</v>
      </c>
      <c r="K154" s="190"/>
      <c r="L154" s="195"/>
      <c r="M154" s="196"/>
      <c r="N154" s="197"/>
      <c r="O154" s="197"/>
      <c r="P154" s="198">
        <f>SUM(P155:P156)</f>
        <v>0</v>
      </c>
      <c r="Q154" s="197"/>
      <c r="R154" s="198">
        <f>SUM(R155:R156)</f>
        <v>0</v>
      </c>
      <c r="S154" s="197"/>
      <c r="T154" s="199">
        <f>SUM(T155:T156)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0" t="s">
        <v>146</v>
      </c>
      <c r="AT154" s="201" t="s">
        <v>68</v>
      </c>
      <c r="AU154" s="201" t="s">
        <v>77</v>
      </c>
      <c r="AY154" s="200" t="s">
        <v>115</v>
      </c>
      <c r="BK154" s="202">
        <f>SUM(BK155:BK156)</f>
        <v>0</v>
      </c>
    </row>
    <row r="155" s="2" customFormat="1" ht="16.5" customHeight="1">
      <c r="A155" s="39"/>
      <c r="B155" s="40"/>
      <c r="C155" s="205" t="s">
        <v>231</v>
      </c>
      <c r="D155" s="205" t="s">
        <v>117</v>
      </c>
      <c r="E155" s="206" t="s">
        <v>315</v>
      </c>
      <c r="F155" s="207" t="s">
        <v>316</v>
      </c>
      <c r="G155" s="208" t="s">
        <v>213</v>
      </c>
      <c r="H155" s="209">
        <v>1</v>
      </c>
      <c r="I155" s="210"/>
      <c r="J155" s="211">
        <f>ROUND(I155*H155,2)</f>
        <v>0</v>
      </c>
      <c r="K155" s="207" t="s">
        <v>121</v>
      </c>
      <c r="L155" s="45"/>
      <c r="M155" s="212" t="s">
        <v>19</v>
      </c>
      <c r="N155" s="213" t="s">
        <v>40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301</v>
      </c>
      <c r="AT155" s="216" t="s">
        <v>117</v>
      </c>
      <c r="AU155" s="216" t="s">
        <v>79</v>
      </c>
      <c r="AY155" s="18" t="s">
        <v>115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77</v>
      </c>
      <c r="BK155" s="217">
        <f>ROUND(I155*H155,2)</f>
        <v>0</v>
      </c>
      <c r="BL155" s="18" t="s">
        <v>301</v>
      </c>
      <c r="BM155" s="216" t="s">
        <v>359</v>
      </c>
    </row>
    <row r="156" s="2" customFormat="1">
      <c r="A156" s="39"/>
      <c r="B156" s="40"/>
      <c r="C156" s="41"/>
      <c r="D156" s="218" t="s">
        <v>124</v>
      </c>
      <c r="E156" s="41"/>
      <c r="F156" s="219" t="s">
        <v>318</v>
      </c>
      <c r="G156" s="41"/>
      <c r="H156" s="41"/>
      <c r="I156" s="220"/>
      <c r="J156" s="41"/>
      <c r="K156" s="41"/>
      <c r="L156" s="45"/>
      <c r="M156" s="266"/>
      <c r="N156" s="267"/>
      <c r="O156" s="268"/>
      <c r="P156" s="268"/>
      <c r="Q156" s="268"/>
      <c r="R156" s="268"/>
      <c r="S156" s="268"/>
      <c r="T156" s="269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124</v>
      </c>
      <c r="AU156" s="18" t="s">
        <v>79</v>
      </c>
    </row>
    <row r="157" s="2" customFormat="1" ht="6.96" customHeight="1">
      <c r="A157" s="39"/>
      <c r="B157" s="60"/>
      <c r="C157" s="61"/>
      <c r="D157" s="61"/>
      <c r="E157" s="61"/>
      <c r="F157" s="61"/>
      <c r="G157" s="61"/>
      <c r="H157" s="61"/>
      <c r="I157" s="61"/>
      <c r="J157" s="61"/>
      <c r="K157" s="61"/>
      <c r="L157" s="45"/>
      <c r="M157" s="39"/>
      <c r="O157" s="39"/>
      <c r="P157" s="39"/>
      <c r="Q157" s="39"/>
      <c r="R157" s="39"/>
      <c r="S157" s="39"/>
      <c r="T157" s="39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</row>
  </sheetData>
  <sheetProtection sheet="1" autoFilter="0" formatColumns="0" formatRows="0" objects="1" scenarios="1" spinCount="100000" saltValue="BR4K//0WN+3tiIBkhPPyh5z883vsQnx9C1iVEEZ5LiRZefzv1POwpGS2MCwbWlL00+bUVgjyI82gOfvhEhdp+Q==" hashValue="NS1mkv6xsYJg9Vr6s/kNGNMb8RapHK5HKLCynPSANpTGF+aMe2dPcBcyj9e2Fx06FCZmkToJvS5Ps6HYbGPUQQ==" algorithmName="SHA-512" password="CC35"/>
  <autoFilter ref="C87:K156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0" customWidth="1"/>
    <col min="2" max="2" width="1.667969" style="270" customWidth="1"/>
    <col min="3" max="4" width="5" style="270" customWidth="1"/>
    <col min="5" max="5" width="11.66016" style="270" customWidth="1"/>
    <col min="6" max="6" width="9.160156" style="270" customWidth="1"/>
    <col min="7" max="7" width="5" style="270" customWidth="1"/>
    <col min="8" max="8" width="77.83203" style="270" customWidth="1"/>
    <col min="9" max="10" width="20" style="270" customWidth="1"/>
    <col min="11" max="11" width="1.667969" style="270" customWidth="1"/>
  </cols>
  <sheetData>
    <row r="1" s="1" customFormat="1" ht="37.5" customHeight="1"/>
    <row r="2" s="1" customFormat="1" ht="7.5" customHeight="1">
      <c r="B2" s="271"/>
      <c r="C2" s="272"/>
      <c r="D2" s="272"/>
      <c r="E2" s="272"/>
      <c r="F2" s="272"/>
      <c r="G2" s="272"/>
      <c r="H2" s="272"/>
      <c r="I2" s="272"/>
      <c r="J2" s="272"/>
      <c r="K2" s="273"/>
    </row>
    <row r="3" s="16" customFormat="1" ht="45" customHeight="1">
      <c r="B3" s="274"/>
      <c r="C3" s="275" t="s">
        <v>360</v>
      </c>
      <c r="D3" s="275"/>
      <c r="E3" s="275"/>
      <c r="F3" s="275"/>
      <c r="G3" s="275"/>
      <c r="H3" s="275"/>
      <c r="I3" s="275"/>
      <c r="J3" s="275"/>
      <c r="K3" s="276"/>
    </row>
    <row r="4" s="1" customFormat="1" ht="25.5" customHeight="1">
      <c r="B4" s="277"/>
      <c r="C4" s="278" t="s">
        <v>361</v>
      </c>
      <c r="D4" s="278"/>
      <c r="E4" s="278"/>
      <c r="F4" s="278"/>
      <c r="G4" s="278"/>
      <c r="H4" s="278"/>
      <c r="I4" s="278"/>
      <c r="J4" s="278"/>
      <c r="K4" s="279"/>
    </row>
    <row r="5" s="1" customFormat="1" ht="5.25" customHeight="1">
      <c r="B5" s="277"/>
      <c r="C5" s="280"/>
      <c r="D5" s="280"/>
      <c r="E5" s="280"/>
      <c r="F5" s="280"/>
      <c r="G5" s="280"/>
      <c r="H5" s="280"/>
      <c r="I5" s="280"/>
      <c r="J5" s="280"/>
      <c r="K5" s="279"/>
    </row>
    <row r="6" s="1" customFormat="1" ht="15" customHeight="1">
      <c r="B6" s="277"/>
      <c r="C6" s="281" t="s">
        <v>362</v>
      </c>
      <c r="D6" s="281"/>
      <c r="E6" s="281"/>
      <c r="F6" s="281"/>
      <c r="G6" s="281"/>
      <c r="H6" s="281"/>
      <c r="I6" s="281"/>
      <c r="J6" s="281"/>
      <c r="K6" s="279"/>
    </row>
    <row r="7" s="1" customFormat="1" ht="15" customHeight="1">
      <c r="B7" s="282"/>
      <c r="C7" s="281" t="s">
        <v>363</v>
      </c>
      <c r="D7" s="281"/>
      <c r="E7" s="281"/>
      <c r="F7" s="281"/>
      <c r="G7" s="281"/>
      <c r="H7" s="281"/>
      <c r="I7" s="281"/>
      <c r="J7" s="281"/>
      <c r="K7" s="279"/>
    </row>
    <row r="8" s="1" customFormat="1" ht="12.75" customHeight="1">
      <c r="B8" s="282"/>
      <c r="C8" s="281"/>
      <c r="D8" s="281"/>
      <c r="E8" s="281"/>
      <c r="F8" s="281"/>
      <c r="G8" s="281"/>
      <c r="H8" s="281"/>
      <c r="I8" s="281"/>
      <c r="J8" s="281"/>
      <c r="K8" s="279"/>
    </row>
    <row r="9" s="1" customFormat="1" ht="15" customHeight="1">
      <c r="B9" s="282"/>
      <c r="C9" s="281" t="s">
        <v>364</v>
      </c>
      <c r="D9" s="281"/>
      <c r="E9" s="281"/>
      <c r="F9" s="281"/>
      <c r="G9" s="281"/>
      <c r="H9" s="281"/>
      <c r="I9" s="281"/>
      <c r="J9" s="281"/>
      <c r="K9" s="279"/>
    </row>
    <row r="10" s="1" customFormat="1" ht="15" customHeight="1">
      <c r="B10" s="282"/>
      <c r="C10" s="281"/>
      <c r="D10" s="281" t="s">
        <v>365</v>
      </c>
      <c r="E10" s="281"/>
      <c r="F10" s="281"/>
      <c r="G10" s="281"/>
      <c r="H10" s="281"/>
      <c r="I10" s="281"/>
      <c r="J10" s="281"/>
      <c r="K10" s="279"/>
    </row>
    <row r="11" s="1" customFormat="1" ht="15" customHeight="1">
      <c r="B11" s="282"/>
      <c r="C11" s="283"/>
      <c r="D11" s="281" t="s">
        <v>366</v>
      </c>
      <c r="E11" s="281"/>
      <c r="F11" s="281"/>
      <c r="G11" s="281"/>
      <c r="H11" s="281"/>
      <c r="I11" s="281"/>
      <c r="J11" s="281"/>
      <c r="K11" s="279"/>
    </row>
    <row r="12" s="1" customFormat="1" ht="15" customHeight="1">
      <c r="B12" s="282"/>
      <c r="C12" s="283"/>
      <c r="D12" s="281"/>
      <c r="E12" s="281"/>
      <c r="F12" s="281"/>
      <c r="G12" s="281"/>
      <c r="H12" s="281"/>
      <c r="I12" s="281"/>
      <c r="J12" s="281"/>
      <c r="K12" s="279"/>
    </row>
    <row r="13" s="1" customFormat="1" ht="15" customHeight="1">
      <c r="B13" s="282"/>
      <c r="C13" s="283"/>
      <c r="D13" s="284" t="s">
        <v>367</v>
      </c>
      <c r="E13" s="281"/>
      <c r="F13" s="281"/>
      <c r="G13" s="281"/>
      <c r="H13" s="281"/>
      <c r="I13" s="281"/>
      <c r="J13" s="281"/>
      <c r="K13" s="279"/>
    </row>
    <row r="14" s="1" customFormat="1" ht="12.75" customHeight="1">
      <c r="B14" s="282"/>
      <c r="C14" s="283"/>
      <c r="D14" s="283"/>
      <c r="E14" s="283"/>
      <c r="F14" s="283"/>
      <c r="G14" s="283"/>
      <c r="H14" s="283"/>
      <c r="I14" s="283"/>
      <c r="J14" s="283"/>
      <c r="K14" s="279"/>
    </row>
    <row r="15" s="1" customFormat="1" ht="15" customHeight="1">
      <c r="B15" s="282"/>
      <c r="C15" s="283"/>
      <c r="D15" s="281" t="s">
        <v>368</v>
      </c>
      <c r="E15" s="281"/>
      <c r="F15" s="281"/>
      <c r="G15" s="281"/>
      <c r="H15" s="281"/>
      <c r="I15" s="281"/>
      <c r="J15" s="281"/>
      <c r="K15" s="279"/>
    </row>
    <row r="16" s="1" customFormat="1" ht="15" customHeight="1">
      <c r="B16" s="282"/>
      <c r="C16" s="283"/>
      <c r="D16" s="281" t="s">
        <v>369</v>
      </c>
      <c r="E16" s="281"/>
      <c r="F16" s="281"/>
      <c r="G16" s="281"/>
      <c r="H16" s="281"/>
      <c r="I16" s="281"/>
      <c r="J16" s="281"/>
      <c r="K16" s="279"/>
    </row>
    <row r="17" s="1" customFormat="1" ht="15" customHeight="1">
      <c r="B17" s="282"/>
      <c r="C17" s="283"/>
      <c r="D17" s="281" t="s">
        <v>370</v>
      </c>
      <c r="E17" s="281"/>
      <c r="F17" s="281"/>
      <c r="G17" s="281"/>
      <c r="H17" s="281"/>
      <c r="I17" s="281"/>
      <c r="J17" s="281"/>
      <c r="K17" s="279"/>
    </row>
    <row r="18" s="1" customFormat="1" ht="15" customHeight="1">
      <c r="B18" s="282"/>
      <c r="C18" s="283"/>
      <c r="D18" s="283"/>
      <c r="E18" s="285" t="s">
        <v>76</v>
      </c>
      <c r="F18" s="281" t="s">
        <v>371</v>
      </c>
      <c r="G18" s="281"/>
      <c r="H18" s="281"/>
      <c r="I18" s="281"/>
      <c r="J18" s="281"/>
      <c r="K18" s="279"/>
    </row>
    <row r="19" s="1" customFormat="1" ht="15" customHeight="1">
      <c r="B19" s="282"/>
      <c r="C19" s="283"/>
      <c r="D19" s="283"/>
      <c r="E19" s="285" t="s">
        <v>372</v>
      </c>
      <c r="F19" s="281" t="s">
        <v>373</v>
      </c>
      <c r="G19" s="281"/>
      <c r="H19" s="281"/>
      <c r="I19" s="281"/>
      <c r="J19" s="281"/>
      <c r="K19" s="279"/>
    </row>
    <row r="20" s="1" customFormat="1" ht="15" customHeight="1">
      <c r="B20" s="282"/>
      <c r="C20" s="283"/>
      <c r="D20" s="283"/>
      <c r="E20" s="285" t="s">
        <v>374</v>
      </c>
      <c r="F20" s="281" t="s">
        <v>375</v>
      </c>
      <c r="G20" s="281"/>
      <c r="H20" s="281"/>
      <c r="I20" s="281"/>
      <c r="J20" s="281"/>
      <c r="K20" s="279"/>
    </row>
    <row r="21" s="1" customFormat="1" ht="15" customHeight="1">
      <c r="B21" s="282"/>
      <c r="C21" s="283"/>
      <c r="D21" s="283"/>
      <c r="E21" s="285" t="s">
        <v>376</v>
      </c>
      <c r="F21" s="281" t="s">
        <v>377</v>
      </c>
      <c r="G21" s="281"/>
      <c r="H21" s="281"/>
      <c r="I21" s="281"/>
      <c r="J21" s="281"/>
      <c r="K21" s="279"/>
    </row>
    <row r="22" s="1" customFormat="1" ht="15" customHeight="1">
      <c r="B22" s="282"/>
      <c r="C22" s="283"/>
      <c r="D22" s="283"/>
      <c r="E22" s="285" t="s">
        <v>378</v>
      </c>
      <c r="F22" s="281" t="s">
        <v>379</v>
      </c>
      <c r="G22" s="281"/>
      <c r="H22" s="281"/>
      <c r="I22" s="281"/>
      <c r="J22" s="281"/>
      <c r="K22" s="279"/>
    </row>
    <row r="23" s="1" customFormat="1" ht="15" customHeight="1">
      <c r="B23" s="282"/>
      <c r="C23" s="283"/>
      <c r="D23" s="283"/>
      <c r="E23" s="285" t="s">
        <v>380</v>
      </c>
      <c r="F23" s="281" t="s">
        <v>381</v>
      </c>
      <c r="G23" s="281"/>
      <c r="H23" s="281"/>
      <c r="I23" s="281"/>
      <c r="J23" s="281"/>
      <c r="K23" s="279"/>
    </row>
    <row r="24" s="1" customFormat="1" ht="12.75" customHeight="1">
      <c r="B24" s="282"/>
      <c r="C24" s="283"/>
      <c r="D24" s="283"/>
      <c r="E24" s="283"/>
      <c r="F24" s="283"/>
      <c r="G24" s="283"/>
      <c r="H24" s="283"/>
      <c r="I24" s="283"/>
      <c r="J24" s="283"/>
      <c r="K24" s="279"/>
    </row>
    <row r="25" s="1" customFormat="1" ht="15" customHeight="1">
      <c r="B25" s="282"/>
      <c r="C25" s="281" t="s">
        <v>382</v>
      </c>
      <c r="D25" s="281"/>
      <c r="E25" s="281"/>
      <c r="F25" s="281"/>
      <c r="G25" s="281"/>
      <c r="H25" s="281"/>
      <c r="I25" s="281"/>
      <c r="J25" s="281"/>
      <c r="K25" s="279"/>
    </row>
    <row r="26" s="1" customFormat="1" ht="15" customHeight="1">
      <c r="B26" s="282"/>
      <c r="C26" s="281" t="s">
        <v>383</v>
      </c>
      <c r="D26" s="281"/>
      <c r="E26" s="281"/>
      <c r="F26" s="281"/>
      <c r="G26" s="281"/>
      <c r="H26" s="281"/>
      <c r="I26" s="281"/>
      <c r="J26" s="281"/>
      <c r="K26" s="279"/>
    </row>
    <row r="27" s="1" customFormat="1" ht="15" customHeight="1">
      <c r="B27" s="282"/>
      <c r="C27" s="281"/>
      <c r="D27" s="281" t="s">
        <v>384</v>
      </c>
      <c r="E27" s="281"/>
      <c r="F27" s="281"/>
      <c r="G27" s="281"/>
      <c r="H27" s="281"/>
      <c r="I27" s="281"/>
      <c r="J27" s="281"/>
      <c r="K27" s="279"/>
    </row>
    <row r="28" s="1" customFormat="1" ht="15" customHeight="1">
      <c r="B28" s="282"/>
      <c r="C28" s="283"/>
      <c r="D28" s="281" t="s">
        <v>385</v>
      </c>
      <c r="E28" s="281"/>
      <c r="F28" s="281"/>
      <c r="G28" s="281"/>
      <c r="H28" s="281"/>
      <c r="I28" s="281"/>
      <c r="J28" s="281"/>
      <c r="K28" s="279"/>
    </row>
    <row r="29" s="1" customFormat="1" ht="12.75" customHeight="1">
      <c r="B29" s="282"/>
      <c r="C29" s="283"/>
      <c r="D29" s="283"/>
      <c r="E29" s="283"/>
      <c r="F29" s="283"/>
      <c r="G29" s="283"/>
      <c r="H29" s="283"/>
      <c r="I29" s="283"/>
      <c r="J29" s="283"/>
      <c r="K29" s="279"/>
    </row>
    <row r="30" s="1" customFormat="1" ht="15" customHeight="1">
      <c r="B30" s="282"/>
      <c r="C30" s="283"/>
      <c r="D30" s="281" t="s">
        <v>386</v>
      </c>
      <c r="E30" s="281"/>
      <c r="F30" s="281"/>
      <c r="G30" s="281"/>
      <c r="H30" s="281"/>
      <c r="I30" s="281"/>
      <c r="J30" s="281"/>
      <c r="K30" s="279"/>
    </row>
    <row r="31" s="1" customFormat="1" ht="15" customHeight="1">
      <c r="B31" s="282"/>
      <c r="C31" s="283"/>
      <c r="D31" s="281" t="s">
        <v>387</v>
      </c>
      <c r="E31" s="281"/>
      <c r="F31" s="281"/>
      <c r="G31" s="281"/>
      <c r="H31" s="281"/>
      <c r="I31" s="281"/>
      <c r="J31" s="281"/>
      <c r="K31" s="279"/>
    </row>
    <row r="32" s="1" customFormat="1" ht="12.75" customHeight="1">
      <c r="B32" s="282"/>
      <c r="C32" s="283"/>
      <c r="D32" s="283"/>
      <c r="E32" s="283"/>
      <c r="F32" s="283"/>
      <c r="G32" s="283"/>
      <c r="H32" s="283"/>
      <c r="I32" s="283"/>
      <c r="J32" s="283"/>
      <c r="K32" s="279"/>
    </row>
    <row r="33" s="1" customFormat="1" ht="15" customHeight="1">
      <c r="B33" s="282"/>
      <c r="C33" s="283"/>
      <c r="D33" s="281" t="s">
        <v>388</v>
      </c>
      <c r="E33" s="281"/>
      <c r="F33" s="281"/>
      <c r="G33" s="281"/>
      <c r="H33" s="281"/>
      <c r="I33" s="281"/>
      <c r="J33" s="281"/>
      <c r="K33" s="279"/>
    </row>
    <row r="34" s="1" customFormat="1" ht="15" customHeight="1">
      <c r="B34" s="282"/>
      <c r="C34" s="283"/>
      <c r="D34" s="281" t="s">
        <v>389</v>
      </c>
      <c r="E34" s="281"/>
      <c r="F34" s="281"/>
      <c r="G34" s="281"/>
      <c r="H34" s="281"/>
      <c r="I34" s="281"/>
      <c r="J34" s="281"/>
      <c r="K34" s="279"/>
    </row>
    <row r="35" s="1" customFormat="1" ht="15" customHeight="1">
      <c r="B35" s="282"/>
      <c r="C35" s="283"/>
      <c r="D35" s="281" t="s">
        <v>390</v>
      </c>
      <c r="E35" s="281"/>
      <c r="F35" s="281"/>
      <c r="G35" s="281"/>
      <c r="H35" s="281"/>
      <c r="I35" s="281"/>
      <c r="J35" s="281"/>
      <c r="K35" s="279"/>
    </row>
    <row r="36" s="1" customFormat="1" ht="15" customHeight="1">
      <c r="B36" s="282"/>
      <c r="C36" s="283"/>
      <c r="D36" s="281"/>
      <c r="E36" s="284" t="s">
        <v>101</v>
      </c>
      <c r="F36" s="281"/>
      <c r="G36" s="281" t="s">
        <v>391</v>
      </c>
      <c r="H36" s="281"/>
      <c r="I36" s="281"/>
      <c r="J36" s="281"/>
      <c r="K36" s="279"/>
    </row>
    <row r="37" s="1" customFormat="1" ht="30.75" customHeight="1">
      <c r="B37" s="282"/>
      <c r="C37" s="283"/>
      <c r="D37" s="281"/>
      <c r="E37" s="284" t="s">
        <v>392</v>
      </c>
      <c r="F37" s="281"/>
      <c r="G37" s="281" t="s">
        <v>393</v>
      </c>
      <c r="H37" s="281"/>
      <c r="I37" s="281"/>
      <c r="J37" s="281"/>
      <c r="K37" s="279"/>
    </row>
    <row r="38" s="1" customFormat="1" ht="15" customHeight="1">
      <c r="B38" s="282"/>
      <c r="C38" s="283"/>
      <c r="D38" s="281"/>
      <c r="E38" s="284" t="s">
        <v>50</v>
      </c>
      <c r="F38" s="281"/>
      <c r="G38" s="281" t="s">
        <v>394</v>
      </c>
      <c r="H38" s="281"/>
      <c r="I38" s="281"/>
      <c r="J38" s="281"/>
      <c r="K38" s="279"/>
    </row>
    <row r="39" s="1" customFormat="1" ht="15" customHeight="1">
      <c r="B39" s="282"/>
      <c r="C39" s="283"/>
      <c r="D39" s="281"/>
      <c r="E39" s="284" t="s">
        <v>51</v>
      </c>
      <c r="F39" s="281"/>
      <c r="G39" s="281" t="s">
        <v>395</v>
      </c>
      <c r="H39" s="281"/>
      <c r="I39" s="281"/>
      <c r="J39" s="281"/>
      <c r="K39" s="279"/>
    </row>
    <row r="40" s="1" customFormat="1" ht="15" customHeight="1">
      <c r="B40" s="282"/>
      <c r="C40" s="283"/>
      <c r="D40" s="281"/>
      <c r="E40" s="284" t="s">
        <v>102</v>
      </c>
      <c r="F40" s="281"/>
      <c r="G40" s="281" t="s">
        <v>396</v>
      </c>
      <c r="H40" s="281"/>
      <c r="I40" s="281"/>
      <c r="J40" s="281"/>
      <c r="K40" s="279"/>
    </row>
    <row r="41" s="1" customFormat="1" ht="15" customHeight="1">
      <c r="B41" s="282"/>
      <c r="C41" s="283"/>
      <c r="D41" s="281"/>
      <c r="E41" s="284" t="s">
        <v>103</v>
      </c>
      <c r="F41" s="281"/>
      <c r="G41" s="281" t="s">
        <v>397</v>
      </c>
      <c r="H41" s="281"/>
      <c r="I41" s="281"/>
      <c r="J41" s="281"/>
      <c r="K41" s="279"/>
    </row>
    <row r="42" s="1" customFormat="1" ht="15" customHeight="1">
      <c r="B42" s="282"/>
      <c r="C42" s="283"/>
      <c r="D42" s="281"/>
      <c r="E42" s="284" t="s">
        <v>398</v>
      </c>
      <c r="F42" s="281"/>
      <c r="G42" s="281" t="s">
        <v>399</v>
      </c>
      <c r="H42" s="281"/>
      <c r="I42" s="281"/>
      <c r="J42" s="281"/>
      <c r="K42" s="279"/>
    </row>
    <row r="43" s="1" customFormat="1" ht="15" customHeight="1">
      <c r="B43" s="282"/>
      <c r="C43" s="283"/>
      <c r="D43" s="281"/>
      <c r="E43" s="284"/>
      <c r="F43" s="281"/>
      <c r="G43" s="281" t="s">
        <v>400</v>
      </c>
      <c r="H43" s="281"/>
      <c r="I43" s="281"/>
      <c r="J43" s="281"/>
      <c r="K43" s="279"/>
    </row>
    <row r="44" s="1" customFormat="1" ht="15" customHeight="1">
      <c r="B44" s="282"/>
      <c r="C44" s="283"/>
      <c r="D44" s="281"/>
      <c r="E44" s="284" t="s">
        <v>401</v>
      </c>
      <c r="F44" s="281"/>
      <c r="G44" s="281" t="s">
        <v>402</v>
      </c>
      <c r="H44" s="281"/>
      <c r="I44" s="281"/>
      <c r="J44" s="281"/>
      <c r="K44" s="279"/>
    </row>
    <row r="45" s="1" customFormat="1" ht="15" customHeight="1">
      <c r="B45" s="282"/>
      <c r="C45" s="283"/>
      <c r="D45" s="281"/>
      <c r="E45" s="284" t="s">
        <v>105</v>
      </c>
      <c r="F45" s="281"/>
      <c r="G45" s="281" t="s">
        <v>403</v>
      </c>
      <c r="H45" s="281"/>
      <c r="I45" s="281"/>
      <c r="J45" s="281"/>
      <c r="K45" s="279"/>
    </row>
    <row r="46" s="1" customFormat="1" ht="12.75" customHeight="1">
      <c r="B46" s="282"/>
      <c r="C46" s="283"/>
      <c r="D46" s="281"/>
      <c r="E46" s="281"/>
      <c r="F46" s="281"/>
      <c r="G46" s="281"/>
      <c r="H46" s="281"/>
      <c r="I46" s="281"/>
      <c r="J46" s="281"/>
      <c r="K46" s="279"/>
    </row>
    <row r="47" s="1" customFormat="1" ht="15" customHeight="1">
      <c r="B47" s="282"/>
      <c r="C47" s="283"/>
      <c r="D47" s="281" t="s">
        <v>404</v>
      </c>
      <c r="E47" s="281"/>
      <c r="F47" s="281"/>
      <c r="G47" s="281"/>
      <c r="H47" s="281"/>
      <c r="I47" s="281"/>
      <c r="J47" s="281"/>
      <c r="K47" s="279"/>
    </row>
    <row r="48" s="1" customFormat="1" ht="15" customHeight="1">
      <c r="B48" s="282"/>
      <c r="C48" s="283"/>
      <c r="D48" s="283"/>
      <c r="E48" s="281" t="s">
        <v>405</v>
      </c>
      <c r="F48" s="281"/>
      <c r="G48" s="281"/>
      <c r="H48" s="281"/>
      <c r="I48" s="281"/>
      <c r="J48" s="281"/>
      <c r="K48" s="279"/>
    </row>
    <row r="49" s="1" customFormat="1" ht="15" customHeight="1">
      <c r="B49" s="282"/>
      <c r="C49" s="283"/>
      <c r="D49" s="283"/>
      <c r="E49" s="281" t="s">
        <v>406</v>
      </c>
      <c r="F49" s="281"/>
      <c r="G49" s="281"/>
      <c r="H49" s="281"/>
      <c r="I49" s="281"/>
      <c r="J49" s="281"/>
      <c r="K49" s="279"/>
    </row>
    <row r="50" s="1" customFormat="1" ht="15" customHeight="1">
      <c r="B50" s="282"/>
      <c r="C50" s="283"/>
      <c r="D50" s="283"/>
      <c r="E50" s="281" t="s">
        <v>407</v>
      </c>
      <c r="F50" s="281"/>
      <c r="G50" s="281"/>
      <c r="H50" s="281"/>
      <c r="I50" s="281"/>
      <c r="J50" s="281"/>
      <c r="K50" s="279"/>
    </row>
    <row r="51" s="1" customFormat="1" ht="15" customHeight="1">
      <c r="B51" s="282"/>
      <c r="C51" s="283"/>
      <c r="D51" s="281" t="s">
        <v>408</v>
      </c>
      <c r="E51" s="281"/>
      <c r="F51" s="281"/>
      <c r="G51" s="281"/>
      <c r="H51" s="281"/>
      <c r="I51" s="281"/>
      <c r="J51" s="281"/>
      <c r="K51" s="279"/>
    </row>
    <row r="52" s="1" customFormat="1" ht="25.5" customHeight="1">
      <c r="B52" s="277"/>
      <c r="C52" s="278" t="s">
        <v>409</v>
      </c>
      <c r="D52" s="278"/>
      <c r="E52" s="278"/>
      <c r="F52" s="278"/>
      <c r="G52" s="278"/>
      <c r="H52" s="278"/>
      <c r="I52" s="278"/>
      <c r="J52" s="278"/>
      <c r="K52" s="279"/>
    </row>
    <row r="53" s="1" customFormat="1" ht="5.25" customHeight="1">
      <c r="B53" s="277"/>
      <c r="C53" s="280"/>
      <c r="D53" s="280"/>
      <c r="E53" s="280"/>
      <c r="F53" s="280"/>
      <c r="G53" s="280"/>
      <c r="H53" s="280"/>
      <c r="I53" s="280"/>
      <c r="J53" s="280"/>
      <c r="K53" s="279"/>
    </row>
    <row r="54" s="1" customFormat="1" ht="15" customHeight="1">
      <c r="B54" s="277"/>
      <c r="C54" s="281" t="s">
        <v>410</v>
      </c>
      <c r="D54" s="281"/>
      <c r="E54" s="281"/>
      <c r="F54" s="281"/>
      <c r="G54" s="281"/>
      <c r="H54" s="281"/>
      <c r="I54" s="281"/>
      <c r="J54" s="281"/>
      <c r="K54" s="279"/>
    </row>
    <row r="55" s="1" customFormat="1" ht="15" customHeight="1">
      <c r="B55" s="277"/>
      <c r="C55" s="281" t="s">
        <v>411</v>
      </c>
      <c r="D55" s="281"/>
      <c r="E55" s="281"/>
      <c r="F55" s="281"/>
      <c r="G55" s="281"/>
      <c r="H55" s="281"/>
      <c r="I55" s="281"/>
      <c r="J55" s="281"/>
      <c r="K55" s="279"/>
    </row>
    <row r="56" s="1" customFormat="1" ht="12.75" customHeight="1">
      <c r="B56" s="277"/>
      <c r="C56" s="281"/>
      <c r="D56" s="281"/>
      <c r="E56" s="281"/>
      <c r="F56" s="281"/>
      <c r="G56" s="281"/>
      <c r="H56" s="281"/>
      <c r="I56" s="281"/>
      <c r="J56" s="281"/>
      <c r="K56" s="279"/>
    </row>
    <row r="57" s="1" customFormat="1" ht="15" customHeight="1">
      <c r="B57" s="277"/>
      <c r="C57" s="281" t="s">
        <v>412</v>
      </c>
      <c r="D57" s="281"/>
      <c r="E57" s="281"/>
      <c r="F57" s="281"/>
      <c r="G57" s="281"/>
      <c r="H57" s="281"/>
      <c r="I57" s="281"/>
      <c r="J57" s="281"/>
      <c r="K57" s="279"/>
    </row>
    <row r="58" s="1" customFormat="1" ht="15" customHeight="1">
      <c r="B58" s="277"/>
      <c r="C58" s="283"/>
      <c r="D58" s="281" t="s">
        <v>413</v>
      </c>
      <c r="E58" s="281"/>
      <c r="F58" s="281"/>
      <c r="G58" s="281"/>
      <c r="H58" s="281"/>
      <c r="I58" s="281"/>
      <c r="J58" s="281"/>
      <c r="K58" s="279"/>
    </row>
    <row r="59" s="1" customFormat="1" ht="15" customHeight="1">
      <c r="B59" s="277"/>
      <c r="C59" s="283"/>
      <c r="D59" s="281" t="s">
        <v>414</v>
      </c>
      <c r="E59" s="281"/>
      <c r="F59" s="281"/>
      <c r="G59" s="281"/>
      <c r="H59" s="281"/>
      <c r="I59" s="281"/>
      <c r="J59" s="281"/>
      <c r="K59" s="279"/>
    </row>
    <row r="60" s="1" customFormat="1" ht="15" customHeight="1">
      <c r="B60" s="277"/>
      <c r="C60" s="283"/>
      <c r="D60" s="281" t="s">
        <v>415</v>
      </c>
      <c r="E60" s="281"/>
      <c r="F60" s="281"/>
      <c r="G60" s="281"/>
      <c r="H60" s="281"/>
      <c r="I60" s="281"/>
      <c r="J60" s="281"/>
      <c r="K60" s="279"/>
    </row>
    <row r="61" s="1" customFormat="1" ht="15" customHeight="1">
      <c r="B61" s="277"/>
      <c r="C61" s="283"/>
      <c r="D61" s="281" t="s">
        <v>416</v>
      </c>
      <c r="E61" s="281"/>
      <c r="F61" s="281"/>
      <c r="G61" s="281"/>
      <c r="H61" s="281"/>
      <c r="I61" s="281"/>
      <c r="J61" s="281"/>
      <c r="K61" s="279"/>
    </row>
    <row r="62" s="1" customFormat="1" ht="15" customHeight="1">
      <c r="B62" s="277"/>
      <c r="C62" s="283"/>
      <c r="D62" s="286" t="s">
        <v>417</v>
      </c>
      <c r="E62" s="286"/>
      <c r="F62" s="286"/>
      <c r="G62" s="286"/>
      <c r="H62" s="286"/>
      <c r="I62" s="286"/>
      <c r="J62" s="286"/>
      <c r="K62" s="279"/>
    </row>
    <row r="63" s="1" customFormat="1" ht="15" customHeight="1">
      <c r="B63" s="277"/>
      <c r="C63" s="283"/>
      <c r="D63" s="281" t="s">
        <v>418</v>
      </c>
      <c r="E63" s="281"/>
      <c r="F63" s="281"/>
      <c r="G63" s="281"/>
      <c r="H63" s="281"/>
      <c r="I63" s="281"/>
      <c r="J63" s="281"/>
      <c r="K63" s="279"/>
    </row>
    <row r="64" s="1" customFormat="1" ht="12.75" customHeight="1">
      <c r="B64" s="277"/>
      <c r="C64" s="283"/>
      <c r="D64" s="283"/>
      <c r="E64" s="287"/>
      <c r="F64" s="283"/>
      <c r="G64" s="283"/>
      <c r="H64" s="283"/>
      <c r="I64" s="283"/>
      <c r="J64" s="283"/>
      <c r="K64" s="279"/>
    </row>
    <row r="65" s="1" customFormat="1" ht="15" customHeight="1">
      <c r="B65" s="277"/>
      <c r="C65" s="283"/>
      <c r="D65" s="281" t="s">
        <v>419</v>
      </c>
      <c r="E65" s="281"/>
      <c r="F65" s="281"/>
      <c r="G65" s="281"/>
      <c r="H65" s="281"/>
      <c r="I65" s="281"/>
      <c r="J65" s="281"/>
      <c r="K65" s="279"/>
    </row>
    <row r="66" s="1" customFormat="1" ht="15" customHeight="1">
      <c r="B66" s="277"/>
      <c r="C66" s="283"/>
      <c r="D66" s="286" t="s">
        <v>420</v>
      </c>
      <c r="E66" s="286"/>
      <c r="F66" s="286"/>
      <c r="G66" s="286"/>
      <c r="H66" s="286"/>
      <c r="I66" s="286"/>
      <c r="J66" s="286"/>
      <c r="K66" s="279"/>
    </row>
    <row r="67" s="1" customFormat="1" ht="15" customHeight="1">
      <c r="B67" s="277"/>
      <c r="C67" s="283"/>
      <c r="D67" s="281" t="s">
        <v>421</v>
      </c>
      <c r="E67" s="281"/>
      <c r="F67" s="281"/>
      <c r="G67" s="281"/>
      <c r="H67" s="281"/>
      <c r="I67" s="281"/>
      <c r="J67" s="281"/>
      <c r="K67" s="279"/>
    </row>
    <row r="68" s="1" customFormat="1" ht="15" customHeight="1">
      <c r="B68" s="277"/>
      <c r="C68" s="283"/>
      <c r="D68" s="281" t="s">
        <v>422</v>
      </c>
      <c r="E68" s="281"/>
      <c r="F68" s="281"/>
      <c r="G68" s="281"/>
      <c r="H68" s="281"/>
      <c r="I68" s="281"/>
      <c r="J68" s="281"/>
      <c r="K68" s="279"/>
    </row>
    <row r="69" s="1" customFormat="1" ht="15" customHeight="1">
      <c r="B69" s="277"/>
      <c r="C69" s="283"/>
      <c r="D69" s="281" t="s">
        <v>423</v>
      </c>
      <c r="E69" s="281"/>
      <c r="F69" s="281"/>
      <c r="G69" s="281"/>
      <c r="H69" s="281"/>
      <c r="I69" s="281"/>
      <c r="J69" s="281"/>
      <c r="K69" s="279"/>
    </row>
    <row r="70" s="1" customFormat="1" ht="15" customHeight="1">
      <c r="B70" s="277"/>
      <c r="C70" s="283"/>
      <c r="D70" s="281" t="s">
        <v>424</v>
      </c>
      <c r="E70" s="281"/>
      <c r="F70" s="281"/>
      <c r="G70" s="281"/>
      <c r="H70" s="281"/>
      <c r="I70" s="281"/>
      <c r="J70" s="281"/>
      <c r="K70" s="279"/>
    </row>
    <row r="71" s="1" customFormat="1" ht="12.75" customHeight="1">
      <c r="B71" s="288"/>
      <c r="C71" s="289"/>
      <c r="D71" s="289"/>
      <c r="E71" s="289"/>
      <c r="F71" s="289"/>
      <c r="G71" s="289"/>
      <c r="H71" s="289"/>
      <c r="I71" s="289"/>
      <c r="J71" s="289"/>
      <c r="K71" s="290"/>
    </row>
    <row r="72" s="1" customFormat="1" ht="18.75" customHeight="1">
      <c r="B72" s="291"/>
      <c r="C72" s="291"/>
      <c r="D72" s="291"/>
      <c r="E72" s="291"/>
      <c r="F72" s="291"/>
      <c r="G72" s="291"/>
      <c r="H72" s="291"/>
      <c r="I72" s="291"/>
      <c r="J72" s="291"/>
      <c r="K72" s="292"/>
    </row>
    <row r="73" s="1" customFormat="1" ht="18.75" customHeight="1">
      <c r="B73" s="292"/>
      <c r="C73" s="292"/>
      <c r="D73" s="292"/>
      <c r="E73" s="292"/>
      <c r="F73" s="292"/>
      <c r="G73" s="292"/>
      <c r="H73" s="292"/>
      <c r="I73" s="292"/>
      <c r="J73" s="292"/>
      <c r="K73" s="292"/>
    </row>
    <row r="74" s="1" customFormat="1" ht="7.5" customHeight="1">
      <c r="B74" s="293"/>
      <c r="C74" s="294"/>
      <c r="D74" s="294"/>
      <c r="E74" s="294"/>
      <c r="F74" s="294"/>
      <c r="G74" s="294"/>
      <c r="H74" s="294"/>
      <c r="I74" s="294"/>
      <c r="J74" s="294"/>
      <c r="K74" s="295"/>
    </row>
    <row r="75" s="1" customFormat="1" ht="45" customHeight="1">
      <c r="B75" s="296"/>
      <c r="C75" s="297" t="s">
        <v>425</v>
      </c>
      <c r="D75" s="297"/>
      <c r="E75" s="297"/>
      <c r="F75" s="297"/>
      <c r="G75" s="297"/>
      <c r="H75" s="297"/>
      <c r="I75" s="297"/>
      <c r="J75" s="297"/>
      <c r="K75" s="298"/>
    </row>
    <row r="76" s="1" customFormat="1" ht="17.25" customHeight="1">
      <c r="B76" s="296"/>
      <c r="C76" s="299" t="s">
        <v>426</v>
      </c>
      <c r="D76" s="299"/>
      <c r="E76" s="299"/>
      <c r="F76" s="299" t="s">
        <v>427</v>
      </c>
      <c r="G76" s="300"/>
      <c r="H76" s="299" t="s">
        <v>51</v>
      </c>
      <c r="I76" s="299" t="s">
        <v>54</v>
      </c>
      <c r="J76" s="299" t="s">
        <v>428</v>
      </c>
      <c r="K76" s="298"/>
    </row>
    <row r="77" s="1" customFormat="1" ht="17.25" customHeight="1">
      <c r="B77" s="296"/>
      <c r="C77" s="301" t="s">
        <v>429</v>
      </c>
      <c r="D77" s="301"/>
      <c r="E77" s="301"/>
      <c r="F77" s="302" t="s">
        <v>430</v>
      </c>
      <c r="G77" s="303"/>
      <c r="H77" s="301"/>
      <c r="I77" s="301"/>
      <c r="J77" s="301" t="s">
        <v>431</v>
      </c>
      <c r="K77" s="298"/>
    </row>
    <row r="78" s="1" customFormat="1" ht="5.25" customHeight="1">
      <c r="B78" s="296"/>
      <c r="C78" s="304"/>
      <c r="D78" s="304"/>
      <c r="E78" s="304"/>
      <c r="F78" s="304"/>
      <c r="G78" s="305"/>
      <c r="H78" s="304"/>
      <c r="I78" s="304"/>
      <c r="J78" s="304"/>
      <c r="K78" s="298"/>
    </row>
    <row r="79" s="1" customFormat="1" ht="15" customHeight="1">
      <c r="B79" s="296"/>
      <c r="C79" s="284" t="s">
        <v>50</v>
      </c>
      <c r="D79" s="306"/>
      <c r="E79" s="306"/>
      <c r="F79" s="307" t="s">
        <v>432</v>
      </c>
      <c r="G79" s="308"/>
      <c r="H79" s="284" t="s">
        <v>433</v>
      </c>
      <c r="I79" s="284" t="s">
        <v>434</v>
      </c>
      <c r="J79" s="284">
        <v>20</v>
      </c>
      <c r="K79" s="298"/>
    </row>
    <row r="80" s="1" customFormat="1" ht="15" customHeight="1">
      <c r="B80" s="296"/>
      <c r="C80" s="284" t="s">
        <v>435</v>
      </c>
      <c r="D80" s="284"/>
      <c r="E80" s="284"/>
      <c r="F80" s="307" t="s">
        <v>432</v>
      </c>
      <c r="G80" s="308"/>
      <c r="H80" s="284" t="s">
        <v>436</v>
      </c>
      <c r="I80" s="284" t="s">
        <v>434</v>
      </c>
      <c r="J80" s="284">
        <v>120</v>
      </c>
      <c r="K80" s="298"/>
    </row>
    <row r="81" s="1" customFormat="1" ht="15" customHeight="1">
      <c r="B81" s="309"/>
      <c r="C81" s="284" t="s">
        <v>437</v>
      </c>
      <c r="D81" s="284"/>
      <c r="E81" s="284"/>
      <c r="F81" s="307" t="s">
        <v>438</v>
      </c>
      <c r="G81" s="308"/>
      <c r="H81" s="284" t="s">
        <v>439</v>
      </c>
      <c r="I81" s="284" t="s">
        <v>434</v>
      </c>
      <c r="J81" s="284">
        <v>50</v>
      </c>
      <c r="K81" s="298"/>
    </row>
    <row r="82" s="1" customFormat="1" ht="15" customHeight="1">
      <c r="B82" s="309"/>
      <c r="C82" s="284" t="s">
        <v>440</v>
      </c>
      <c r="D82" s="284"/>
      <c r="E82" s="284"/>
      <c r="F82" s="307" t="s">
        <v>432</v>
      </c>
      <c r="G82" s="308"/>
      <c r="H82" s="284" t="s">
        <v>441</v>
      </c>
      <c r="I82" s="284" t="s">
        <v>442</v>
      </c>
      <c r="J82" s="284"/>
      <c r="K82" s="298"/>
    </row>
    <row r="83" s="1" customFormat="1" ht="15" customHeight="1">
      <c r="B83" s="309"/>
      <c r="C83" s="310" t="s">
        <v>443</v>
      </c>
      <c r="D83" s="310"/>
      <c r="E83" s="310"/>
      <c r="F83" s="311" t="s">
        <v>438</v>
      </c>
      <c r="G83" s="310"/>
      <c r="H83" s="310" t="s">
        <v>444</v>
      </c>
      <c r="I83" s="310" t="s">
        <v>434</v>
      </c>
      <c r="J83" s="310">
        <v>15</v>
      </c>
      <c r="K83" s="298"/>
    </row>
    <row r="84" s="1" customFormat="1" ht="15" customHeight="1">
      <c r="B84" s="309"/>
      <c r="C84" s="310" t="s">
        <v>445</v>
      </c>
      <c r="D84" s="310"/>
      <c r="E84" s="310"/>
      <c r="F84" s="311" t="s">
        <v>438</v>
      </c>
      <c r="G84" s="310"/>
      <c r="H84" s="310" t="s">
        <v>446</v>
      </c>
      <c r="I84" s="310" t="s">
        <v>434</v>
      </c>
      <c r="J84" s="310">
        <v>15</v>
      </c>
      <c r="K84" s="298"/>
    </row>
    <row r="85" s="1" customFormat="1" ht="15" customHeight="1">
      <c r="B85" s="309"/>
      <c r="C85" s="310" t="s">
        <v>447</v>
      </c>
      <c r="D85" s="310"/>
      <c r="E85" s="310"/>
      <c r="F85" s="311" t="s">
        <v>438</v>
      </c>
      <c r="G85" s="310"/>
      <c r="H85" s="310" t="s">
        <v>448</v>
      </c>
      <c r="I85" s="310" t="s">
        <v>434</v>
      </c>
      <c r="J85" s="310">
        <v>20</v>
      </c>
      <c r="K85" s="298"/>
    </row>
    <row r="86" s="1" customFormat="1" ht="15" customHeight="1">
      <c r="B86" s="309"/>
      <c r="C86" s="310" t="s">
        <v>449</v>
      </c>
      <c r="D86" s="310"/>
      <c r="E86" s="310"/>
      <c r="F86" s="311" t="s">
        <v>438</v>
      </c>
      <c r="G86" s="310"/>
      <c r="H86" s="310" t="s">
        <v>450</v>
      </c>
      <c r="I86" s="310" t="s">
        <v>434</v>
      </c>
      <c r="J86" s="310">
        <v>20</v>
      </c>
      <c r="K86" s="298"/>
    </row>
    <row r="87" s="1" customFormat="1" ht="15" customHeight="1">
      <c r="B87" s="309"/>
      <c r="C87" s="284" t="s">
        <v>451</v>
      </c>
      <c r="D87" s="284"/>
      <c r="E87" s="284"/>
      <c r="F87" s="307" t="s">
        <v>438</v>
      </c>
      <c r="G87" s="308"/>
      <c r="H87" s="284" t="s">
        <v>452</v>
      </c>
      <c r="I87" s="284" t="s">
        <v>434</v>
      </c>
      <c r="J87" s="284">
        <v>50</v>
      </c>
      <c r="K87" s="298"/>
    </row>
    <row r="88" s="1" customFormat="1" ht="15" customHeight="1">
      <c r="B88" s="309"/>
      <c r="C88" s="284" t="s">
        <v>453</v>
      </c>
      <c r="D88" s="284"/>
      <c r="E88" s="284"/>
      <c r="F88" s="307" t="s">
        <v>438</v>
      </c>
      <c r="G88" s="308"/>
      <c r="H88" s="284" t="s">
        <v>454</v>
      </c>
      <c r="I88" s="284" t="s">
        <v>434</v>
      </c>
      <c r="J88" s="284">
        <v>20</v>
      </c>
      <c r="K88" s="298"/>
    </row>
    <row r="89" s="1" customFormat="1" ht="15" customHeight="1">
      <c r="B89" s="309"/>
      <c r="C89" s="284" t="s">
        <v>455</v>
      </c>
      <c r="D89" s="284"/>
      <c r="E89" s="284"/>
      <c r="F89" s="307" t="s">
        <v>438</v>
      </c>
      <c r="G89" s="308"/>
      <c r="H89" s="284" t="s">
        <v>456</v>
      </c>
      <c r="I89" s="284" t="s">
        <v>434</v>
      </c>
      <c r="J89" s="284">
        <v>20</v>
      </c>
      <c r="K89" s="298"/>
    </row>
    <row r="90" s="1" customFormat="1" ht="15" customHeight="1">
      <c r="B90" s="309"/>
      <c r="C90" s="284" t="s">
        <v>457</v>
      </c>
      <c r="D90" s="284"/>
      <c r="E90" s="284"/>
      <c r="F90" s="307" t="s">
        <v>438</v>
      </c>
      <c r="G90" s="308"/>
      <c r="H90" s="284" t="s">
        <v>458</v>
      </c>
      <c r="I90" s="284" t="s">
        <v>434</v>
      </c>
      <c r="J90" s="284">
        <v>50</v>
      </c>
      <c r="K90" s="298"/>
    </row>
    <row r="91" s="1" customFormat="1" ht="15" customHeight="1">
      <c r="B91" s="309"/>
      <c r="C91" s="284" t="s">
        <v>459</v>
      </c>
      <c r="D91" s="284"/>
      <c r="E91" s="284"/>
      <c r="F91" s="307" t="s">
        <v>438</v>
      </c>
      <c r="G91" s="308"/>
      <c r="H91" s="284" t="s">
        <v>459</v>
      </c>
      <c r="I91" s="284" t="s">
        <v>434</v>
      </c>
      <c r="J91" s="284">
        <v>50</v>
      </c>
      <c r="K91" s="298"/>
    </row>
    <row r="92" s="1" customFormat="1" ht="15" customHeight="1">
      <c r="B92" s="309"/>
      <c r="C92" s="284" t="s">
        <v>460</v>
      </c>
      <c r="D92" s="284"/>
      <c r="E92" s="284"/>
      <c r="F92" s="307" t="s">
        <v>438</v>
      </c>
      <c r="G92" s="308"/>
      <c r="H92" s="284" t="s">
        <v>461</v>
      </c>
      <c r="I92" s="284" t="s">
        <v>434</v>
      </c>
      <c r="J92" s="284">
        <v>255</v>
      </c>
      <c r="K92" s="298"/>
    </row>
    <row r="93" s="1" customFormat="1" ht="15" customHeight="1">
      <c r="B93" s="309"/>
      <c r="C93" s="284" t="s">
        <v>462</v>
      </c>
      <c r="D93" s="284"/>
      <c r="E93" s="284"/>
      <c r="F93" s="307" t="s">
        <v>432</v>
      </c>
      <c r="G93" s="308"/>
      <c r="H93" s="284" t="s">
        <v>463</v>
      </c>
      <c r="I93" s="284" t="s">
        <v>464</v>
      </c>
      <c r="J93" s="284"/>
      <c r="K93" s="298"/>
    </row>
    <row r="94" s="1" customFormat="1" ht="15" customHeight="1">
      <c r="B94" s="309"/>
      <c r="C94" s="284" t="s">
        <v>465</v>
      </c>
      <c r="D94" s="284"/>
      <c r="E94" s="284"/>
      <c r="F94" s="307" t="s">
        <v>432</v>
      </c>
      <c r="G94" s="308"/>
      <c r="H94" s="284" t="s">
        <v>466</v>
      </c>
      <c r="I94" s="284" t="s">
        <v>467</v>
      </c>
      <c r="J94" s="284"/>
      <c r="K94" s="298"/>
    </row>
    <row r="95" s="1" customFormat="1" ht="15" customHeight="1">
      <c r="B95" s="309"/>
      <c r="C95" s="284" t="s">
        <v>468</v>
      </c>
      <c r="D95" s="284"/>
      <c r="E95" s="284"/>
      <c r="F95" s="307" t="s">
        <v>432</v>
      </c>
      <c r="G95" s="308"/>
      <c r="H95" s="284" t="s">
        <v>468</v>
      </c>
      <c r="I95" s="284" t="s">
        <v>467</v>
      </c>
      <c r="J95" s="284"/>
      <c r="K95" s="298"/>
    </row>
    <row r="96" s="1" customFormat="1" ht="15" customHeight="1">
      <c r="B96" s="309"/>
      <c r="C96" s="284" t="s">
        <v>35</v>
      </c>
      <c r="D96" s="284"/>
      <c r="E96" s="284"/>
      <c r="F96" s="307" t="s">
        <v>432</v>
      </c>
      <c r="G96" s="308"/>
      <c r="H96" s="284" t="s">
        <v>469</v>
      </c>
      <c r="I96" s="284" t="s">
        <v>467</v>
      </c>
      <c r="J96" s="284"/>
      <c r="K96" s="298"/>
    </row>
    <row r="97" s="1" customFormat="1" ht="15" customHeight="1">
      <c r="B97" s="309"/>
      <c r="C97" s="284" t="s">
        <v>45</v>
      </c>
      <c r="D97" s="284"/>
      <c r="E97" s="284"/>
      <c r="F97" s="307" t="s">
        <v>432</v>
      </c>
      <c r="G97" s="308"/>
      <c r="H97" s="284" t="s">
        <v>470</v>
      </c>
      <c r="I97" s="284" t="s">
        <v>467</v>
      </c>
      <c r="J97" s="284"/>
      <c r="K97" s="298"/>
    </row>
    <row r="98" s="1" customFormat="1" ht="15" customHeight="1">
      <c r="B98" s="312"/>
      <c r="C98" s="313"/>
      <c r="D98" s="313"/>
      <c r="E98" s="313"/>
      <c r="F98" s="313"/>
      <c r="G98" s="313"/>
      <c r="H98" s="313"/>
      <c r="I98" s="313"/>
      <c r="J98" s="313"/>
      <c r="K98" s="314"/>
    </row>
    <row r="99" s="1" customFormat="1" ht="18.75" customHeight="1">
      <c r="B99" s="315"/>
      <c r="C99" s="316"/>
      <c r="D99" s="316"/>
      <c r="E99" s="316"/>
      <c r="F99" s="316"/>
      <c r="G99" s="316"/>
      <c r="H99" s="316"/>
      <c r="I99" s="316"/>
      <c r="J99" s="316"/>
      <c r="K99" s="315"/>
    </row>
    <row r="100" s="1" customFormat="1" ht="18.75" customHeight="1">
      <c r="B100" s="292"/>
      <c r="C100" s="292"/>
      <c r="D100" s="292"/>
      <c r="E100" s="292"/>
      <c r="F100" s="292"/>
      <c r="G100" s="292"/>
      <c r="H100" s="292"/>
      <c r="I100" s="292"/>
      <c r="J100" s="292"/>
      <c r="K100" s="292"/>
    </row>
    <row r="101" s="1" customFormat="1" ht="7.5" customHeight="1">
      <c r="B101" s="293"/>
      <c r="C101" s="294"/>
      <c r="D101" s="294"/>
      <c r="E101" s="294"/>
      <c r="F101" s="294"/>
      <c r="G101" s="294"/>
      <c r="H101" s="294"/>
      <c r="I101" s="294"/>
      <c r="J101" s="294"/>
      <c r="K101" s="295"/>
    </row>
    <row r="102" s="1" customFormat="1" ht="45" customHeight="1">
      <c r="B102" s="296"/>
      <c r="C102" s="297" t="s">
        <v>471</v>
      </c>
      <c r="D102" s="297"/>
      <c r="E102" s="297"/>
      <c r="F102" s="297"/>
      <c r="G102" s="297"/>
      <c r="H102" s="297"/>
      <c r="I102" s="297"/>
      <c r="J102" s="297"/>
      <c r="K102" s="298"/>
    </row>
    <row r="103" s="1" customFormat="1" ht="17.25" customHeight="1">
      <c r="B103" s="296"/>
      <c r="C103" s="299" t="s">
        <v>426</v>
      </c>
      <c r="D103" s="299"/>
      <c r="E103" s="299"/>
      <c r="F103" s="299" t="s">
        <v>427</v>
      </c>
      <c r="G103" s="300"/>
      <c r="H103" s="299" t="s">
        <v>51</v>
      </c>
      <c r="I103" s="299" t="s">
        <v>54</v>
      </c>
      <c r="J103" s="299" t="s">
        <v>428</v>
      </c>
      <c r="K103" s="298"/>
    </row>
    <row r="104" s="1" customFormat="1" ht="17.25" customHeight="1">
      <c r="B104" s="296"/>
      <c r="C104" s="301" t="s">
        <v>429</v>
      </c>
      <c r="D104" s="301"/>
      <c r="E104" s="301"/>
      <c r="F104" s="302" t="s">
        <v>430</v>
      </c>
      <c r="G104" s="303"/>
      <c r="H104" s="301"/>
      <c r="I104" s="301"/>
      <c r="J104" s="301" t="s">
        <v>431</v>
      </c>
      <c r="K104" s="298"/>
    </row>
    <row r="105" s="1" customFormat="1" ht="5.25" customHeight="1">
      <c r="B105" s="296"/>
      <c r="C105" s="299"/>
      <c r="D105" s="299"/>
      <c r="E105" s="299"/>
      <c r="F105" s="299"/>
      <c r="G105" s="317"/>
      <c r="H105" s="299"/>
      <c r="I105" s="299"/>
      <c r="J105" s="299"/>
      <c r="K105" s="298"/>
    </row>
    <row r="106" s="1" customFormat="1" ht="15" customHeight="1">
      <c r="B106" s="296"/>
      <c r="C106" s="284" t="s">
        <v>50</v>
      </c>
      <c r="D106" s="306"/>
      <c r="E106" s="306"/>
      <c r="F106" s="307" t="s">
        <v>432</v>
      </c>
      <c r="G106" s="284"/>
      <c r="H106" s="284" t="s">
        <v>472</v>
      </c>
      <c r="I106" s="284" t="s">
        <v>434</v>
      </c>
      <c r="J106" s="284">
        <v>20</v>
      </c>
      <c r="K106" s="298"/>
    </row>
    <row r="107" s="1" customFormat="1" ht="15" customHeight="1">
      <c r="B107" s="296"/>
      <c r="C107" s="284" t="s">
        <v>435</v>
      </c>
      <c r="D107" s="284"/>
      <c r="E107" s="284"/>
      <c r="F107" s="307" t="s">
        <v>432</v>
      </c>
      <c r="G107" s="284"/>
      <c r="H107" s="284" t="s">
        <v>472</v>
      </c>
      <c r="I107" s="284" t="s">
        <v>434</v>
      </c>
      <c r="J107" s="284">
        <v>120</v>
      </c>
      <c r="K107" s="298"/>
    </row>
    <row r="108" s="1" customFormat="1" ht="15" customHeight="1">
      <c r="B108" s="309"/>
      <c r="C108" s="284" t="s">
        <v>437</v>
      </c>
      <c r="D108" s="284"/>
      <c r="E108" s="284"/>
      <c r="F108" s="307" t="s">
        <v>438</v>
      </c>
      <c r="G108" s="284"/>
      <c r="H108" s="284" t="s">
        <v>472</v>
      </c>
      <c r="I108" s="284" t="s">
        <v>434</v>
      </c>
      <c r="J108" s="284">
        <v>50</v>
      </c>
      <c r="K108" s="298"/>
    </row>
    <row r="109" s="1" customFormat="1" ht="15" customHeight="1">
      <c r="B109" s="309"/>
      <c r="C109" s="284" t="s">
        <v>440</v>
      </c>
      <c r="D109" s="284"/>
      <c r="E109" s="284"/>
      <c r="F109" s="307" t="s">
        <v>432</v>
      </c>
      <c r="G109" s="284"/>
      <c r="H109" s="284" t="s">
        <v>472</v>
      </c>
      <c r="I109" s="284" t="s">
        <v>442</v>
      </c>
      <c r="J109" s="284"/>
      <c r="K109" s="298"/>
    </row>
    <row r="110" s="1" customFormat="1" ht="15" customHeight="1">
      <c r="B110" s="309"/>
      <c r="C110" s="284" t="s">
        <v>451</v>
      </c>
      <c r="D110" s="284"/>
      <c r="E110" s="284"/>
      <c r="F110" s="307" t="s">
        <v>438</v>
      </c>
      <c r="G110" s="284"/>
      <c r="H110" s="284" t="s">
        <v>472</v>
      </c>
      <c r="I110" s="284" t="s">
        <v>434</v>
      </c>
      <c r="J110" s="284">
        <v>50</v>
      </c>
      <c r="K110" s="298"/>
    </row>
    <row r="111" s="1" customFormat="1" ht="15" customHeight="1">
      <c r="B111" s="309"/>
      <c r="C111" s="284" t="s">
        <v>459</v>
      </c>
      <c r="D111" s="284"/>
      <c r="E111" s="284"/>
      <c r="F111" s="307" t="s">
        <v>438</v>
      </c>
      <c r="G111" s="284"/>
      <c r="H111" s="284" t="s">
        <v>472</v>
      </c>
      <c r="I111" s="284" t="s">
        <v>434</v>
      </c>
      <c r="J111" s="284">
        <v>50</v>
      </c>
      <c r="K111" s="298"/>
    </row>
    <row r="112" s="1" customFormat="1" ht="15" customHeight="1">
      <c r="B112" s="309"/>
      <c r="C112" s="284" t="s">
        <v>457</v>
      </c>
      <c r="D112" s="284"/>
      <c r="E112" s="284"/>
      <c r="F112" s="307" t="s">
        <v>438</v>
      </c>
      <c r="G112" s="284"/>
      <c r="H112" s="284" t="s">
        <v>472</v>
      </c>
      <c r="I112" s="284" t="s">
        <v>434</v>
      </c>
      <c r="J112" s="284">
        <v>50</v>
      </c>
      <c r="K112" s="298"/>
    </row>
    <row r="113" s="1" customFormat="1" ht="15" customHeight="1">
      <c r="B113" s="309"/>
      <c r="C113" s="284" t="s">
        <v>50</v>
      </c>
      <c r="D113" s="284"/>
      <c r="E113" s="284"/>
      <c r="F113" s="307" t="s">
        <v>432</v>
      </c>
      <c r="G113" s="284"/>
      <c r="H113" s="284" t="s">
        <v>473</v>
      </c>
      <c r="I113" s="284" t="s">
        <v>434</v>
      </c>
      <c r="J113" s="284">
        <v>20</v>
      </c>
      <c r="K113" s="298"/>
    </row>
    <row r="114" s="1" customFormat="1" ht="15" customHeight="1">
      <c r="B114" s="309"/>
      <c r="C114" s="284" t="s">
        <v>474</v>
      </c>
      <c r="D114" s="284"/>
      <c r="E114" s="284"/>
      <c r="F114" s="307" t="s">
        <v>432</v>
      </c>
      <c r="G114" s="284"/>
      <c r="H114" s="284" t="s">
        <v>475</v>
      </c>
      <c r="I114" s="284" t="s">
        <v>434</v>
      </c>
      <c r="J114" s="284">
        <v>120</v>
      </c>
      <c r="K114" s="298"/>
    </row>
    <row r="115" s="1" customFormat="1" ht="15" customHeight="1">
      <c r="B115" s="309"/>
      <c r="C115" s="284" t="s">
        <v>35</v>
      </c>
      <c r="D115" s="284"/>
      <c r="E115" s="284"/>
      <c r="F115" s="307" t="s">
        <v>432</v>
      </c>
      <c r="G115" s="284"/>
      <c r="H115" s="284" t="s">
        <v>476</v>
      </c>
      <c r="I115" s="284" t="s">
        <v>467</v>
      </c>
      <c r="J115" s="284"/>
      <c r="K115" s="298"/>
    </row>
    <row r="116" s="1" customFormat="1" ht="15" customHeight="1">
      <c r="B116" s="309"/>
      <c r="C116" s="284" t="s">
        <v>45</v>
      </c>
      <c r="D116" s="284"/>
      <c r="E116" s="284"/>
      <c r="F116" s="307" t="s">
        <v>432</v>
      </c>
      <c r="G116" s="284"/>
      <c r="H116" s="284" t="s">
        <v>477</v>
      </c>
      <c r="I116" s="284" t="s">
        <v>467</v>
      </c>
      <c r="J116" s="284"/>
      <c r="K116" s="298"/>
    </row>
    <row r="117" s="1" customFormat="1" ht="15" customHeight="1">
      <c r="B117" s="309"/>
      <c r="C117" s="284" t="s">
        <v>54</v>
      </c>
      <c r="D117" s="284"/>
      <c r="E117" s="284"/>
      <c r="F117" s="307" t="s">
        <v>432</v>
      </c>
      <c r="G117" s="284"/>
      <c r="H117" s="284" t="s">
        <v>478</v>
      </c>
      <c r="I117" s="284" t="s">
        <v>479</v>
      </c>
      <c r="J117" s="284"/>
      <c r="K117" s="298"/>
    </row>
    <row r="118" s="1" customFormat="1" ht="15" customHeight="1">
      <c r="B118" s="312"/>
      <c r="C118" s="318"/>
      <c r="D118" s="318"/>
      <c r="E118" s="318"/>
      <c r="F118" s="318"/>
      <c r="G118" s="318"/>
      <c r="H118" s="318"/>
      <c r="I118" s="318"/>
      <c r="J118" s="318"/>
      <c r="K118" s="314"/>
    </row>
    <row r="119" s="1" customFormat="1" ht="18.75" customHeight="1">
      <c r="B119" s="319"/>
      <c r="C119" s="320"/>
      <c r="D119" s="320"/>
      <c r="E119" s="320"/>
      <c r="F119" s="321"/>
      <c r="G119" s="320"/>
      <c r="H119" s="320"/>
      <c r="I119" s="320"/>
      <c r="J119" s="320"/>
      <c r="K119" s="319"/>
    </row>
    <row r="120" s="1" customFormat="1" ht="18.75" customHeight="1">
      <c r="B120" s="292"/>
      <c r="C120" s="292"/>
      <c r="D120" s="292"/>
      <c r="E120" s="292"/>
      <c r="F120" s="292"/>
      <c r="G120" s="292"/>
      <c r="H120" s="292"/>
      <c r="I120" s="292"/>
      <c r="J120" s="292"/>
      <c r="K120" s="292"/>
    </row>
    <row r="121" s="1" customFormat="1" ht="7.5" customHeight="1">
      <c r="B121" s="322"/>
      <c r="C121" s="323"/>
      <c r="D121" s="323"/>
      <c r="E121" s="323"/>
      <c r="F121" s="323"/>
      <c r="G121" s="323"/>
      <c r="H121" s="323"/>
      <c r="I121" s="323"/>
      <c r="J121" s="323"/>
      <c r="K121" s="324"/>
    </row>
    <row r="122" s="1" customFormat="1" ht="45" customHeight="1">
      <c r="B122" s="325"/>
      <c r="C122" s="275" t="s">
        <v>480</v>
      </c>
      <c r="D122" s="275"/>
      <c r="E122" s="275"/>
      <c r="F122" s="275"/>
      <c r="G122" s="275"/>
      <c r="H122" s="275"/>
      <c r="I122" s="275"/>
      <c r="J122" s="275"/>
      <c r="K122" s="326"/>
    </row>
    <row r="123" s="1" customFormat="1" ht="17.25" customHeight="1">
      <c r="B123" s="327"/>
      <c r="C123" s="299" t="s">
        <v>426</v>
      </c>
      <c r="D123" s="299"/>
      <c r="E123" s="299"/>
      <c r="F123" s="299" t="s">
        <v>427</v>
      </c>
      <c r="G123" s="300"/>
      <c r="H123" s="299" t="s">
        <v>51</v>
      </c>
      <c r="I123" s="299" t="s">
        <v>54</v>
      </c>
      <c r="J123" s="299" t="s">
        <v>428</v>
      </c>
      <c r="K123" s="328"/>
    </row>
    <row r="124" s="1" customFormat="1" ht="17.25" customHeight="1">
      <c r="B124" s="327"/>
      <c r="C124" s="301" t="s">
        <v>429</v>
      </c>
      <c r="D124" s="301"/>
      <c r="E124" s="301"/>
      <c r="F124" s="302" t="s">
        <v>430</v>
      </c>
      <c r="G124" s="303"/>
      <c r="H124" s="301"/>
      <c r="I124" s="301"/>
      <c r="J124" s="301" t="s">
        <v>431</v>
      </c>
      <c r="K124" s="328"/>
    </row>
    <row r="125" s="1" customFormat="1" ht="5.25" customHeight="1">
      <c r="B125" s="329"/>
      <c r="C125" s="304"/>
      <c r="D125" s="304"/>
      <c r="E125" s="304"/>
      <c r="F125" s="304"/>
      <c r="G125" s="330"/>
      <c r="H125" s="304"/>
      <c r="I125" s="304"/>
      <c r="J125" s="304"/>
      <c r="K125" s="331"/>
    </row>
    <row r="126" s="1" customFormat="1" ht="15" customHeight="1">
      <c r="B126" s="329"/>
      <c r="C126" s="284" t="s">
        <v>435</v>
      </c>
      <c r="D126" s="306"/>
      <c r="E126" s="306"/>
      <c r="F126" s="307" t="s">
        <v>432</v>
      </c>
      <c r="G126" s="284"/>
      <c r="H126" s="284" t="s">
        <v>472</v>
      </c>
      <c r="I126" s="284" t="s">
        <v>434</v>
      </c>
      <c r="J126" s="284">
        <v>120</v>
      </c>
      <c r="K126" s="332"/>
    </row>
    <row r="127" s="1" customFormat="1" ht="15" customHeight="1">
      <c r="B127" s="329"/>
      <c r="C127" s="284" t="s">
        <v>481</v>
      </c>
      <c r="D127" s="284"/>
      <c r="E127" s="284"/>
      <c r="F127" s="307" t="s">
        <v>432</v>
      </c>
      <c r="G127" s="284"/>
      <c r="H127" s="284" t="s">
        <v>482</v>
      </c>
      <c r="I127" s="284" t="s">
        <v>434</v>
      </c>
      <c r="J127" s="284" t="s">
        <v>483</v>
      </c>
      <c r="K127" s="332"/>
    </row>
    <row r="128" s="1" customFormat="1" ht="15" customHeight="1">
      <c r="B128" s="329"/>
      <c r="C128" s="284" t="s">
        <v>380</v>
      </c>
      <c r="D128" s="284"/>
      <c r="E128" s="284"/>
      <c r="F128" s="307" t="s">
        <v>432</v>
      </c>
      <c r="G128" s="284"/>
      <c r="H128" s="284" t="s">
        <v>484</v>
      </c>
      <c r="I128" s="284" t="s">
        <v>434</v>
      </c>
      <c r="J128" s="284" t="s">
        <v>483</v>
      </c>
      <c r="K128" s="332"/>
    </row>
    <row r="129" s="1" customFormat="1" ht="15" customHeight="1">
      <c r="B129" s="329"/>
      <c r="C129" s="284" t="s">
        <v>443</v>
      </c>
      <c r="D129" s="284"/>
      <c r="E129" s="284"/>
      <c r="F129" s="307" t="s">
        <v>438</v>
      </c>
      <c r="G129" s="284"/>
      <c r="H129" s="284" t="s">
        <v>444</v>
      </c>
      <c r="I129" s="284" t="s">
        <v>434</v>
      </c>
      <c r="J129" s="284">
        <v>15</v>
      </c>
      <c r="K129" s="332"/>
    </row>
    <row r="130" s="1" customFormat="1" ht="15" customHeight="1">
      <c r="B130" s="329"/>
      <c r="C130" s="310" t="s">
        <v>445</v>
      </c>
      <c r="D130" s="310"/>
      <c r="E130" s="310"/>
      <c r="F130" s="311" t="s">
        <v>438</v>
      </c>
      <c r="G130" s="310"/>
      <c r="H130" s="310" t="s">
        <v>446</v>
      </c>
      <c r="I130" s="310" t="s">
        <v>434</v>
      </c>
      <c r="J130" s="310">
        <v>15</v>
      </c>
      <c r="K130" s="332"/>
    </row>
    <row r="131" s="1" customFormat="1" ht="15" customHeight="1">
      <c r="B131" s="329"/>
      <c r="C131" s="310" t="s">
        <v>447</v>
      </c>
      <c r="D131" s="310"/>
      <c r="E131" s="310"/>
      <c r="F131" s="311" t="s">
        <v>438</v>
      </c>
      <c r="G131" s="310"/>
      <c r="H131" s="310" t="s">
        <v>448</v>
      </c>
      <c r="I131" s="310" t="s">
        <v>434</v>
      </c>
      <c r="J131" s="310">
        <v>20</v>
      </c>
      <c r="K131" s="332"/>
    </row>
    <row r="132" s="1" customFormat="1" ht="15" customHeight="1">
      <c r="B132" s="329"/>
      <c r="C132" s="310" t="s">
        <v>449</v>
      </c>
      <c r="D132" s="310"/>
      <c r="E132" s="310"/>
      <c r="F132" s="311" t="s">
        <v>438</v>
      </c>
      <c r="G132" s="310"/>
      <c r="H132" s="310" t="s">
        <v>450</v>
      </c>
      <c r="I132" s="310" t="s">
        <v>434</v>
      </c>
      <c r="J132" s="310">
        <v>20</v>
      </c>
      <c r="K132" s="332"/>
    </row>
    <row r="133" s="1" customFormat="1" ht="15" customHeight="1">
      <c r="B133" s="329"/>
      <c r="C133" s="284" t="s">
        <v>437</v>
      </c>
      <c r="D133" s="284"/>
      <c r="E133" s="284"/>
      <c r="F133" s="307" t="s">
        <v>438</v>
      </c>
      <c r="G133" s="284"/>
      <c r="H133" s="284" t="s">
        <v>472</v>
      </c>
      <c r="I133" s="284" t="s">
        <v>434</v>
      </c>
      <c r="J133" s="284">
        <v>50</v>
      </c>
      <c r="K133" s="332"/>
    </row>
    <row r="134" s="1" customFormat="1" ht="15" customHeight="1">
      <c r="B134" s="329"/>
      <c r="C134" s="284" t="s">
        <v>451</v>
      </c>
      <c r="D134" s="284"/>
      <c r="E134" s="284"/>
      <c r="F134" s="307" t="s">
        <v>438</v>
      </c>
      <c r="G134" s="284"/>
      <c r="H134" s="284" t="s">
        <v>472</v>
      </c>
      <c r="I134" s="284" t="s">
        <v>434</v>
      </c>
      <c r="J134" s="284">
        <v>50</v>
      </c>
      <c r="K134" s="332"/>
    </row>
    <row r="135" s="1" customFormat="1" ht="15" customHeight="1">
      <c r="B135" s="329"/>
      <c r="C135" s="284" t="s">
        <v>457</v>
      </c>
      <c r="D135" s="284"/>
      <c r="E135" s="284"/>
      <c r="F135" s="307" t="s">
        <v>438</v>
      </c>
      <c r="G135" s="284"/>
      <c r="H135" s="284" t="s">
        <v>472</v>
      </c>
      <c r="I135" s="284" t="s">
        <v>434</v>
      </c>
      <c r="J135" s="284">
        <v>50</v>
      </c>
      <c r="K135" s="332"/>
    </row>
    <row r="136" s="1" customFormat="1" ht="15" customHeight="1">
      <c r="B136" s="329"/>
      <c r="C136" s="284" t="s">
        <v>459</v>
      </c>
      <c r="D136" s="284"/>
      <c r="E136" s="284"/>
      <c r="F136" s="307" t="s">
        <v>438</v>
      </c>
      <c r="G136" s="284"/>
      <c r="H136" s="284" t="s">
        <v>472</v>
      </c>
      <c r="I136" s="284" t="s">
        <v>434</v>
      </c>
      <c r="J136" s="284">
        <v>50</v>
      </c>
      <c r="K136" s="332"/>
    </row>
    <row r="137" s="1" customFormat="1" ht="15" customHeight="1">
      <c r="B137" s="329"/>
      <c r="C137" s="284" t="s">
        <v>460</v>
      </c>
      <c r="D137" s="284"/>
      <c r="E137" s="284"/>
      <c r="F137" s="307" t="s">
        <v>438</v>
      </c>
      <c r="G137" s="284"/>
      <c r="H137" s="284" t="s">
        <v>485</v>
      </c>
      <c r="I137" s="284" t="s">
        <v>434</v>
      </c>
      <c r="J137" s="284">
        <v>255</v>
      </c>
      <c r="K137" s="332"/>
    </row>
    <row r="138" s="1" customFormat="1" ht="15" customHeight="1">
      <c r="B138" s="329"/>
      <c r="C138" s="284" t="s">
        <v>462</v>
      </c>
      <c r="D138" s="284"/>
      <c r="E138" s="284"/>
      <c r="F138" s="307" t="s">
        <v>432</v>
      </c>
      <c r="G138" s="284"/>
      <c r="H138" s="284" t="s">
        <v>486</v>
      </c>
      <c r="I138" s="284" t="s">
        <v>464</v>
      </c>
      <c r="J138" s="284"/>
      <c r="K138" s="332"/>
    </row>
    <row r="139" s="1" customFormat="1" ht="15" customHeight="1">
      <c r="B139" s="329"/>
      <c r="C139" s="284" t="s">
        <v>465</v>
      </c>
      <c r="D139" s="284"/>
      <c r="E139" s="284"/>
      <c r="F139" s="307" t="s">
        <v>432</v>
      </c>
      <c r="G139" s="284"/>
      <c r="H139" s="284" t="s">
        <v>487</v>
      </c>
      <c r="I139" s="284" t="s">
        <v>467</v>
      </c>
      <c r="J139" s="284"/>
      <c r="K139" s="332"/>
    </row>
    <row r="140" s="1" customFormat="1" ht="15" customHeight="1">
      <c r="B140" s="329"/>
      <c r="C140" s="284" t="s">
        <v>468</v>
      </c>
      <c r="D140" s="284"/>
      <c r="E140" s="284"/>
      <c r="F140" s="307" t="s">
        <v>432</v>
      </c>
      <c r="G140" s="284"/>
      <c r="H140" s="284" t="s">
        <v>468</v>
      </c>
      <c r="I140" s="284" t="s">
        <v>467</v>
      </c>
      <c r="J140" s="284"/>
      <c r="K140" s="332"/>
    </row>
    <row r="141" s="1" customFormat="1" ht="15" customHeight="1">
      <c r="B141" s="329"/>
      <c r="C141" s="284" t="s">
        <v>35</v>
      </c>
      <c r="D141" s="284"/>
      <c r="E141" s="284"/>
      <c r="F141" s="307" t="s">
        <v>432</v>
      </c>
      <c r="G141" s="284"/>
      <c r="H141" s="284" t="s">
        <v>488</v>
      </c>
      <c r="I141" s="284" t="s">
        <v>467</v>
      </c>
      <c r="J141" s="284"/>
      <c r="K141" s="332"/>
    </row>
    <row r="142" s="1" customFormat="1" ht="15" customHeight="1">
      <c r="B142" s="329"/>
      <c r="C142" s="284" t="s">
        <v>489</v>
      </c>
      <c r="D142" s="284"/>
      <c r="E142" s="284"/>
      <c r="F142" s="307" t="s">
        <v>432</v>
      </c>
      <c r="G142" s="284"/>
      <c r="H142" s="284" t="s">
        <v>490</v>
      </c>
      <c r="I142" s="284" t="s">
        <v>467</v>
      </c>
      <c r="J142" s="284"/>
      <c r="K142" s="332"/>
    </row>
    <row r="143" s="1" customFormat="1" ht="15" customHeight="1">
      <c r="B143" s="333"/>
      <c r="C143" s="334"/>
      <c r="D143" s="334"/>
      <c r="E143" s="334"/>
      <c r="F143" s="334"/>
      <c r="G143" s="334"/>
      <c r="H143" s="334"/>
      <c r="I143" s="334"/>
      <c r="J143" s="334"/>
      <c r="K143" s="335"/>
    </row>
    <row r="144" s="1" customFormat="1" ht="18.75" customHeight="1">
      <c r="B144" s="320"/>
      <c r="C144" s="320"/>
      <c r="D144" s="320"/>
      <c r="E144" s="320"/>
      <c r="F144" s="321"/>
      <c r="G144" s="320"/>
      <c r="H144" s="320"/>
      <c r="I144" s="320"/>
      <c r="J144" s="320"/>
      <c r="K144" s="320"/>
    </row>
    <row r="145" s="1" customFormat="1" ht="18.75" customHeight="1">
      <c r="B145" s="292"/>
      <c r="C145" s="292"/>
      <c r="D145" s="292"/>
      <c r="E145" s="292"/>
      <c r="F145" s="292"/>
      <c r="G145" s="292"/>
      <c r="H145" s="292"/>
      <c r="I145" s="292"/>
      <c r="J145" s="292"/>
      <c r="K145" s="292"/>
    </row>
    <row r="146" s="1" customFormat="1" ht="7.5" customHeight="1">
      <c r="B146" s="293"/>
      <c r="C146" s="294"/>
      <c r="D146" s="294"/>
      <c r="E146" s="294"/>
      <c r="F146" s="294"/>
      <c r="G146" s="294"/>
      <c r="H146" s="294"/>
      <c r="I146" s="294"/>
      <c r="J146" s="294"/>
      <c r="K146" s="295"/>
    </row>
    <row r="147" s="1" customFormat="1" ht="45" customHeight="1">
      <c r="B147" s="296"/>
      <c r="C147" s="297" t="s">
        <v>491</v>
      </c>
      <c r="D147" s="297"/>
      <c r="E147" s="297"/>
      <c r="F147" s="297"/>
      <c r="G147" s="297"/>
      <c r="H147" s="297"/>
      <c r="I147" s="297"/>
      <c r="J147" s="297"/>
      <c r="K147" s="298"/>
    </row>
    <row r="148" s="1" customFormat="1" ht="17.25" customHeight="1">
      <c r="B148" s="296"/>
      <c r="C148" s="299" t="s">
        <v>426</v>
      </c>
      <c r="D148" s="299"/>
      <c r="E148" s="299"/>
      <c r="F148" s="299" t="s">
        <v>427</v>
      </c>
      <c r="G148" s="300"/>
      <c r="H148" s="299" t="s">
        <v>51</v>
      </c>
      <c r="I148" s="299" t="s">
        <v>54</v>
      </c>
      <c r="J148" s="299" t="s">
        <v>428</v>
      </c>
      <c r="K148" s="298"/>
    </row>
    <row r="149" s="1" customFormat="1" ht="17.25" customHeight="1">
      <c r="B149" s="296"/>
      <c r="C149" s="301" t="s">
        <v>429</v>
      </c>
      <c r="D149" s="301"/>
      <c r="E149" s="301"/>
      <c r="F149" s="302" t="s">
        <v>430</v>
      </c>
      <c r="G149" s="303"/>
      <c r="H149" s="301"/>
      <c r="I149" s="301"/>
      <c r="J149" s="301" t="s">
        <v>431</v>
      </c>
      <c r="K149" s="298"/>
    </row>
    <row r="150" s="1" customFormat="1" ht="5.25" customHeight="1">
      <c r="B150" s="309"/>
      <c r="C150" s="304"/>
      <c r="D150" s="304"/>
      <c r="E150" s="304"/>
      <c r="F150" s="304"/>
      <c r="G150" s="305"/>
      <c r="H150" s="304"/>
      <c r="I150" s="304"/>
      <c r="J150" s="304"/>
      <c r="K150" s="332"/>
    </row>
    <row r="151" s="1" customFormat="1" ht="15" customHeight="1">
      <c r="B151" s="309"/>
      <c r="C151" s="336" t="s">
        <v>435</v>
      </c>
      <c r="D151" s="284"/>
      <c r="E151" s="284"/>
      <c r="F151" s="337" t="s">
        <v>432</v>
      </c>
      <c r="G151" s="284"/>
      <c r="H151" s="336" t="s">
        <v>472</v>
      </c>
      <c r="I151" s="336" t="s">
        <v>434</v>
      </c>
      <c r="J151" s="336">
        <v>120</v>
      </c>
      <c r="K151" s="332"/>
    </row>
    <row r="152" s="1" customFormat="1" ht="15" customHeight="1">
      <c r="B152" s="309"/>
      <c r="C152" s="336" t="s">
        <v>481</v>
      </c>
      <c r="D152" s="284"/>
      <c r="E152" s="284"/>
      <c r="F152" s="337" t="s">
        <v>432</v>
      </c>
      <c r="G152" s="284"/>
      <c r="H152" s="336" t="s">
        <v>492</v>
      </c>
      <c r="I152" s="336" t="s">
        <v>434</v>
      </c>
      <c r="J152" s="336" t="s">
        <v>483</v>
      </c>
      <c r="K152" s="332"/>
    </row>
    <row r="153" s="1" customFormat="1" ht="15" customHeight="1">
      <c r="B153" s="309"/>
      <c r="C153" s="336" t="s">
        <v>380</v>
      </c>
      <c r="D153" s="284"/>
      <c r="E153" s="284"/>
      <c r="F153" s="337" t="s">
        <v>432</v>
      </c>
      <c r="G153" s="284"/>
      <c r="H153" s="336" t="s">
        <v>493</v>
      </c>
      <c r="I153" s="336" t="s">
        <v>434</v>
      </c>
      <c r="J153" s="336" t="s">
        <v>483</v>
      </c>
      <c r="K153" s="332"/>
    </row>
    <row r="154" s="1" customFormat="1" ht="15" customHeight="1">
      <c r="B154" s="309"/>
      <c r="C154" s="336" t="s">
        <v>437</v>
      </c>
      <c r="D154" s="284"/>
      <c r="E154" s="284"/>
      <c r="F154" s="337" t="s">
        <v>438</v>
      </c>
      <c r="G154" s="284"/>
      <c r="H154" s="336" t="s">
        <v>472</v>
      </c>
      <c r="I154" s="336" t="s">
        <v>434</v>
      </c>
      <c r="J154" s="336">
        <v>50</v>
      </c>
      <c r="K154" s="332"/>
    </row>
    <row r="155" s="1" customFormat="1" ht="15" customHeight="1">
      <c r="B155" s="309"/>
      <c r="C155" s="336" t="s">
        <v>440</v>
      </c>
      <c r="D155" s="284"/>
      <c r="E155" s="284"/>
      <c r="F155" s="337" t="s">
        <v>432</v>
      </c>
      <c r="G155" s="284"/>
      <c r="H155" s="336" t="s">
        <v>472</v>
      </c>
      <c r="I155" s="336" t="s">
        <v>442</v>
      </c>
      <c r="J155" s="336"/>
      <c r="K155" s="332"/>
    </row>
    <row r="156" s="1" customFormat="1" ht="15" customHeight="1">
      <c r="B156" s="309"/>
      <c r="C156" s="336" t="s">
        <v>451</v>
      </c>
      <c r="D156" s="284"/>
      <c r="E156" s="284"/>
      <c r="F156" s="337" t="s">
        <v>438</v>
      </c>
      <c r="G156" s="284"/>
      <c r="H156" s="336" t="s">
        <v>472</v>
      </c>
      <c r="I156" s="336" t="s">
        <v>434</v>
      </c>
      <c r="J156" s="336">
        <v>50</v>
      </c>
      <c r="K156" s="332"/>
    </row>
    <row r="157" s="1" customFormat="1" ht="15" customHeight="1">
      <c r="B157" s="309"/>
      <c r="C157" s="336" t="s">
        <v>459</v>
      </c>
      <c r="D157" s="284"/>
      <c r="E157" s="284"/>
      <c r="F157" s="337" t="s">
        <v>438</v>
      </c>
      <c r="G157" s="284"/>
      <c r="H157" s="336" t="s">
        <v>472</v>
      </c>
      <c r="I157" s="336" t="s">
        <v>434</v>
      </c>
      <c r="J157" s="336">
        <v>50</v>
      </c>
      <c r="K157" s="332"/>
    </row>
    <row r="158" s="1" customFormat="1" ht="15" customHeight="1">
      <c r="B158" s="309"/>
      <c r="C158" s="336" t="s">
        <v>457</v>
      </c>
      <c r="D158" s="284"/>
      <c r="E158" s="284"/>
      <c r="F158" s="337" t="s">
        <v>438</v>
      </c>
      <c r="G158" s="284"/>
      <c r="H158" s="336" t="s">
        <v>472</v>
      </c>
      <c r="I158" s="336" t="s">
        <v>434</v>
      </c>
      <c r="J158" s="336">
        <v>50</v>
      </c>
      <c r="K158" s="332"/>
    </row>
    <row r="159" s="1" customFormat="1" ht="15" customHeight="1">
      <c r="B159" s="309"/>
      <c r="C159" s="336" t="s">
        <v>87</v>
      </c>
      <c r="D159" s="284"/>
      <c r="E159" s="284"/>
      <c r="F159" s="337" t="s">
        <v>432</v>
      </c>
      <c r="G159" s="284"/>
      <c r="H159" s="336" t="s">
        <v>494</v>
      </c>
      <c r="I159" s="336" t="s">
        <v>434</v>
      </c>
      <c r="J159" s="336" t="s">
        <v>495</v>
      </c>
      <c r="K159" s="332"/>
    </row>
    <row r="160" s="1" customFormat="1" ht="15" customHeight="1">
      <c r="B160" s="309"/>
      <c r="C160" s="336" t="s">
        <v>496</v>
      </c>
      <c r="D160" s="284"/>
      <c r="E160" s="284"/>
      <c r="F160" s="337" t="s">
        <v>432</v>
      </c>
      <c r="G160" s="284"/>
      <c r="H160" s="336" t="s">
        <v>497</v>
      </c>
      <c r="I160" s="336" t="s">
        <v>467</v>
      </c>
      <c r="J160" s="336"/>
      <c r="K160" s="332"/>
    </row>
    <row r="161" s="1" customFormat="1" ht="15" customHeight="1">
      <c r="B161" s="338"/>
      <c r="C161" s="318"/>
      <c r="D161" s="318"/>
      <c r="E161" s="318"/>
      <c r="F161" s="318"/>
      <c r="G161" s="318"/>
      <c r="H161" s="318"/>
      <c r="I161" s="318"/>
      <c r="J161" s="318"/>
      <c r="K161" s="339"/>
    </row>
    <row r="162" s="1" customFormat="1" ht="18.75" customHeight="1">
      <c r="B162" s="320"/>
      <c r="C162" s="330"/>
      <c r="D162" s="330"/>
      <c r="E162" s="330"/>
      <c r="F162" s="340"/>
      <c r="G162" s="330"/>
      <c r="H162" s="330"/>
      <c r="I162" s="330"/>
      <c r="J162" s="330"/>
      <c r="K162" s="320"/>
    </row>
    <row r="163" s="1" customFormat="1" ht="18.75" customHeight="1">
      <c r="B163" s="292"/>
      <c r="C163" s="292"/>
      <c r="D163" s="292"/>
      <c r="E163" s="292"/>
      <c r="F163" s="292"/>
      <c r="G163" s="292"/>
      <c r="H163" s="292"/>
      <c r="I163" s="292"/>
      <c r="J163" s="292"/>
      <c r="K163" s="292"/>
    </row>
    <row r="164" s="1" customFormat="1" ht="7.5" customHeight="1">
      <c r="B164" s="271"/>
      <c r="C164" s="272"/>
      <c r="D164" s="272"/>
      <c r="E164" s="272"/>
      <c r="F164" s="272"/>
      <c r="G164" s="272"/>
      <c r="H164" s="272"/>
      <c r="I164" s="272"/>
      <c r="J164" s="272"/>
      <c r="K164" s="273"/>
    </row>
    <row r="165" s="1" customFormat="1" ht="45" customHeight="1">
      <c r="B165" s="274"/>
      <c r="C165" s="275" t="s">
        <v>498</v>
      </c>
      <c r="D165" s="275"/>
      <c r="E165" s="275"/>
      <c r="F165" s="275"/>
      <c r="G165" s="275"/>
      <c r="H165" s="275"/>
      <c r="I165" s="275"/>
      <c r="J165" s="275"/>
      <c r="K165" s="276"/>
    </row>
    <row r="166" s="1" customFormat="1" ht="17.25" customHeight="1">
      <c r="B166" s="274"/>
      <c r="C166" s="299" t="s">
        <v>426</v>
      </c>
      <c r="D166" s="299"/>
      <c r="E166" s="299"/>
      <c r="F166" s="299" t="s">
        <v>427</v>
      </c>
      <c r="G166" s="341"/>
      <c r="H166" s="342" t="s">
        <v>51</v>
      </c>
      <c r="I166" s="342" t="s">
        <v>54</v>
      </c>
      <c r="J166" s="299" t="s">
        <v>428</v>
      </c>
      <c r="K166" s="276"/>
    </row>
    <row r="167" s="1" customFormat="1" ht="17.25" customHeight="1">
      <c r="B167" s="277"/>
      <c r="C167" s="301" t="s">
        <v>429</v>
      </c>
      <c r="D167" s="301"/>
      <c r="E167" s="301"/>
      <c r="F167" s="302" t="s">
        <v>430</v>
      </c>
      <c r="G167" s="343"/>
      <c r="H167" s="344"/>
      <c r="I167" s="344"/>
      <c r="J167" s="301" t="s">
        <v>431</v>
      </c>
      <c r="K167" s="279"/>
    </row>
    <row r="168" s="1" customFormat="1" ht="5.25" customHeight="1">
      <c r="B168" s="309"/>
      <c r="C168" s="304"/>
      <c r="D168" s="304"/>
      <c r="E168" s="304"/>
      <c r="F168" s="304"/>
      <c r="G168" s="305"/>
      <c r="H168" s="304"/>
      <c r="I168" s="304"/>
      <c r="J168" s="304"/>
      <c r="K168" s="332"/>
    </row>
    <row r="169" s="1" customFormat="1" ht="15" customHeight="1">
      <c r="B169" s="309"/>
      <c r="C169" s="284" t="s">
        <v>435</v>
      </c>
      <c r="D169" s="284"/>
      <c r="E169" s="284"/>
      <c r="F169" s="307" t="s">
        <v>432</v>
      </c>
      <c r="G169" s="284"/>
      <c r="H169" s="284" t="s">
        <v>472</v>
      </c>
      <c r="I169" s="284" t="s">
        <v>434</v>
      </c>
      <c r="J169" s="284">
        <v>120</v>
      </c>
      <c r="K169" s="332"/>
    </row>
    <row r="170" s="1" customFormat="1" ht="15" customHeight="1">
      <c r="B170" s="309"/>
      <c r="C170" s="284" t="s">
        <v>481</v>
      </c>
      <c r="D170" s="284"/>
      <c r="E170" s="284"/>
      <c r="F170" s="307" t="s">
        <v>432</v>
      </c>
      <c r="G170" s="284"/>
      <c r="H170" s="284" t="s">
        <v>482</v>
      </c>
      <c r="I170" s="284" t="s">
        <v>434</v>
      </c>
      <c r="J170" s="284" t="s">
        <v>483</v>
      </c>
      <c r="K170" s="332"/>
    </row>
    <row r="171" s="1" customFormat="1" ht="15" customHeight="1">
      <c r="B171" s="309"/>
      <c r="C171" s="284" t="s">
        <v>380</v>
      </c>
      <c r="D171" s="284"/>
      <c r="E171" s="284"/>
      <c r="F171" s="307" t="s">
        <v>432</v>
      </c>
      <c r="G171" s="284"/>
      <c r="H171" s="284" t="s">
        <v>499</v>
      </c>
      <c r="I171" s="284" t="s">
        <v>434</v>
      </c>
      <c r="J171" s="284" t="s">
        <v>483</v>
      </c>
      <c r="K171" s="332"/>
    </row>
    <row r="172" s="1" customFormat="1" ht="15" customHeight="1">
      <c r="B172" s="309"/>
      <c r="C172" s="284" t="s">
        <v>437</v>
      </c>
      <c r="D172" s="284"/>
      <c r="E172" s="284"/>
      <c r="F172" s="307" t="s">
        <v>438</v>
      </c>
      <c r="G172" s="284"/>
      <c r="H172" s="284" t="s">
        <v>499</v>
      </c>
      <c r="I172" s="284" t="s">
        <v>434</v>
      </c>
      <c r="J172" s="284">
        <v>50</v>
      </c>
      <c r="K172" s="332"/>
    </row>
    <row r="173" s="1" customFormat="1" ht="15" customHeight="1">
      <c r="B173" s="309"/>
      <c r="C173" s="284" t="s">
        <v>440</v>
      </c>
      <c r="D173" s="284"/>
      <c r="E173" s="284"/>
      <c r="F173" s="307" t="s">
        <v>432</v>
      </c>
      <c r="G173" s="284"/>
      <c r="H173" s="284" t="s">
        <v>499</v>
      </c>
      <c r="I173" s="284" t="s">
        <v>442</v>
      </c>
      <c r="J173" s="284"/>
      <c r="K173" s="332"/>
    </row>
    <row r="174" s="1" customFormat="1" ht="15" customHeight="1">
      <c r="B174" s="309"/>
      <c r="C174" s="284" t="s">
        <v>451</v>
      </c>
      <c r="D174" s="284"/>
      <c r="E174" s="284"/>
      <c r="F174" s="307" t="s">
        <v>438</v>
      </c>
      <c r="G174" s="284"/>
      <c r="H174" s="284" t="s">
        <v>499</v>
      </c>
      <c r="I174" s="284" t="s">
        <v>434</v>
      </c>
      <c r="J174" s="284">
        <v>50</v>
      </c>
      <c r="K174" s="332"/>
    </row>
    <row r="175" s="1" customFormat="1" ht="15" customHeight="1">
      <c r="B175" s="309"/>
      <c r="C175" s="284" t="s">
        <v>459</v>
      </c>
      <c r="D175" s="284"/>
      <c r="E175" s="284"/>
      <c r="F175" s="307" t="s">
        <v>438</v>
      </c>
      <c r="G175" s="284"/>
      <c r="H175" s="284" t="s">
        <v>499</v>
      </c>
      <c r="I175" s="284" t="s">
        <v>434</v>
      </c>
      <c r="J175" s="284">
        <v>50</v>
      </c>
      <c r="K175" s="332"/>
    </row>
    <row r="176" s="1" customFormat="1" ht="15" customHeight="1">
      <c r="B176" s="309"/>
      <c r="C176" s="284" t="s">
        <v>457</v>
      </c>
      <c r="D176" s="284"/>
      <c r="E176" s="284"/>
      <c r="F176" s="307" t="s">
        <v>438</v>
      </c>
      <c r="G176" s="284"/>
      <c r="H176" s="284" t="s">
        <v>499</v>
      </c>
      <c r="I176" s="284" t="s">
        <v>434</v>
      </c>
      <c r="J176" s="284">
        <v>50</v>
      </c>
      <c r="K176" s="332"/>
    </row>
    <row r="177" s="1" customFormat="1" ht="15" customHeight="1">
      <c r="B177" s="309"/>
      <c r="C177" s="284" t="s">
        <v>101</v>
      </c>
      <c r="D177" s="284"/>
      <c r="E177" s="284"/>
      <c r="F177" s="307" t="s">
        <v>432</v>
      </c>
      <c r="G177" s="284"/>
      <c r="H177" s="284" t="s">
        <v>500</v>
      </c>
      <c r="I177" s="284" t="s">
        <v>501</v>
      </c>
      <c r="J177" s="284"/>
      <c r="K177" s="332"/>
    </row>
    <row r="178" s="1" customFormat="1" ht="15" customHeight="1">
      <c r="B178" s="309"/>
      <c r="C178" s="284" t="s">
        <v>54</v>
      </c>
      <c r="D178" s="284"/>
      <c r="E178" s="284"/>
      <c r="F178" s="307" t="s">
        <v>432</v>
      </c>
      <c r="G178" s="284"/>
      <c r="H178" s="284" t="s">
        <v>502</v>
      </c>
      <c r="I178" s="284" t="s">
        <v>503</v>
      </c>
      <c r="J178" s="284">
        <v>1</v>
      </c>
      <c r="K178" s="332"/>
    </row>
    <row r="179" s="1" customFormat="1" ht="15" customHeight="1">
      <c r="B179" s="309"/>
      <c r="C179" s="284" t="s">
        <v>50</v>
      </c>
      <c r="D179" s="284"/>
      <c r="E179" s="284"/>
      <c r="F179" s="307" t="s">
        <v>432</v>
      </c>
      <c r="G179" s="284"/>
      <c r="H179" s="284" t="s">
        <v>504</v>
      </c>
      <c r="I179" s="284" t="s">
        <v>434</v>
      </c>
      <c r="J179" s="284">
        <v>20</v>
      </c>
      <c r="K179" s="332"/>
    </row>
    <row r="180" s="1" customFormat="1" ht="15" customHeight="1">
      <c r="B180" s="309"/>
      <c r="C180" s="284" t="s">
        <v>51</v>
      </c>
      <c r="D180" s="284"/>
      <c r="E180" s="284"/>
      <c r="F180" s="307" t="s">
        <v>432</v>
      </c>
      <c r="G180" s="284"/>
      <c r="H180" s="284" t="s">
        <v>505</v>
      </c>
      <c r="I180" s="284" t="s">
        <v>434</v>
      </c>
      <c r="J180" s="284">
        <v>255</v>
      </c>
      <c r="K180" s="332"/>
    </row>
    <row r="181" s="1" customFormat="1" ht="15" customHeight="1">
      <c r="B181" s="309"/>
      <c r="C181" s="284" t="s">
        <v>102</v>
      </c>
      <c r="D181" s="284"/>
      <c r="E181" s="284"/>
      <c r="F181" s="307" t="s">
        <v>432</v>
      </c>
      <c r="G181" s="284"/>
      <c r="H181" s="284" t="s">
        <v>396</v>
      </c>
      <c r="I181" s="284" t="s">
        <v>434</v>
      </c>
      <c r="J181" s="284">
        <v>10</v>
      </c>
      <c r="K181" s="332"/>
    </row>
    <row r="182" s="1" customFormat="1" ht="15" customHeight="1">
      <c r="B182" s="309"/>
      <c r="C182" s="284" t="s">
        <v>103</v>
      </c>
      <c r="D182" s="284"/>
      <c r="E182" s="284"/>
      <c r="F182" s="307" t="s">
        <v>432</v>
      </c>
      <c r="G182" s="284"/>
      <c r="H182" s="284" t="s">
        <v>506</v>
      </c>
      <c r="I182" s="284" t="s">
        <v>467</v>
      </c>
      <c r="J182" s="284"/>
      <c r="K182" s="332"/>
    </row>
    <row r="183" s="1" customFormat="1" ht="15" customHeight="1">
      <c r="B183" s="309"/>
      <c r="C183" s="284" t="s">
        <v>507</v>
      </c>
      <c r="D183" s="284"/>
      <c r="E183" s="284"/>
      <c r="F183" s="307" t="s">
        <v>432</v>
      </c>
      <c r="G183" s="284"/>
      <c r="H183" s="284" t="s">
        <v>508</v>
      </c>
      <c r="I183" s="284" t="s">
        <v>467</v>
      </c>
      <c r="J183" s="284"/>
      <c r="K183" s="332"/>
    </row>
    <row r="184" s="1" customFormat="1" ht="15" customHeight="1">
      <c r="B184" s="309"/>
      <c r="C184" s="284" t="s">
        <v>496</v>
      </c>
      <c r="D184" s="284"/>
      <c r="E184" s="284"/>
      <c r="F184" s="307" t="s">
        <v>432</v>
      </c>
      <c r="G184" s="284"/>
      <c r="H184" s="284" t="s">
        <v>509</v>
      </c>
      <c r="I184" s="284" t="s">
        <v>467</v>
      </c>
      <c r="J184" s="284"/>
      <c r="K184" s="332"/>
    </row>
    <row r="185" s="1" customFormat="1" ht="15" customHeight="1">
      <c r="B185" s="309"/>
      <c r="C185" s="284" t="s">
        <v>105</v>
      </c>
      <c r="D185" s="284"/>
      <c r="E185" s="284"/>
      <c r="F185" s="307" t="s">
        <v>438</v>
      </c>
      <c r="G185" s="284"/>
      <c r="H185" s="284" t="s">
        <v>510</v>
      </c>
      <c r="I185" s="284" t="s">
        <v>434</v>
      </c>
      <c r="J185" s="284">
        <v>50</v>
      </c>
      <c r="K185" s="332"/>
    </row>
    <row r="186" s="1" customFormat="1" ht="15" customHeight="1">
      <c r="B186" s="309"/>
      <c r="C186" s="284" t="s">
        <v>511</v>
      </c>
      <c r="D186" s="284"/>
      <c r="E186" s="284"/>
      <c r="F186" s="307" t="s">
        <v>438</v>
      </c>
      <c r="G186" s="284"/>
      <c r="H186" s="284" t="s">
        <v>512</v>
      </c>
      <c r="I186" s="284" t="s">
        <v>513</v>
      </c>
      <c r="J186" s="284"/>
      <c r="K186" s="332"/>
    </row>
    <row r="187" s="1" customFormat="1" ht="15" customHeight="1">
      <c r="B187" s="309"/>
      <c r="C187" s="284" t="s">
        <v>514</v>
      </c>
      <c r="D187" s="284"/>
      <c r="E187" s="284"/>
      <c r="F187" s="307" t="s">
        <v>438</v>
      </c>
      <c r="G187" s="284"/>
      <c r="H187" s="284" t="s">
        <v>515</v>
      </c>
      <c r="I187" s="284" t="s">
        <v>513</v>
      </c>
      <c r="J187" s="284"/>
      <c r="K187" s="332"/>
    </row>
    <row r="188" s="1" customFormat="1" ht="15" customHeight="1">
      <c r="B188" s="309"/>
      <c r="C188" s="284" t="s">
        <v>516</v>
      </c>
      <c r="D188" s="284"/>
      <c r="E188" s="284"/>
      <c r="F188" s="307" t="s">
        <v>438</v>
      </c>
      <c r="G188" s="284"/>
      <c r="H188" s="284" t="s">
        <v>517</v>
      </c>
      <c r="I188" s="284" t="s">
        <v>513</v>
      </c>
      <c r="J188" s="284"/>
      <c r="K188" s="332"/>
    </row>
    <row r="189" s="1" customFormat="1" ht="15" customHeight="1">
      <c r="B189" s="309"/>
      <c r="C189" s="345" t="s">
        <v>518</v>
      </c>
      <c r="D189" s="284"/>
      <c r="E189" s="284"/>
      <c r="F189" s="307" t="s">
        <v>438</v>
      </c>
      <c r="G189" s="284"/>
      <c r="H189" s="284" t="s">
        <v>519</v>
      </c>
      <c r="I189" s="284" t="s">
        <v>520</v>
      </c>
      <c r="J189" s="346" t="s">
        <v>521</v>
      </c>
      <c r="K189" s="332"/>
    </row>
    <row r="190" s="1" customFormat="1" ht="15" customHeight="1">
      <c r="B190" s="309"/>
      <c r="C190" s="345" t="s">
        <v>39</v>
      </c>
      <c r="D190" s="284"/>
      <c r="E190" s="284"/>
      <c r="F190" s="307" t="s">
        <v>432</v>
      </c>
      <c r="G190" s="284"/>
      <c r="H190" s="281" t="s">
        <v>522</v>
      </c>
      <c r="I190" s="284" t="s">
        <v>523</v>
      </c>
      <c r="J190" s="284"/>
      <c r="K190" s="332"/>
    </row>
    <row r="191" s="1" customFormat="1" ht="15" customHeight="1">
      <c r="B191" s="309"/>
      <c r="C191" s="345" t="s">
        <v>524</v>
      </c>
      <c r="D191" s="284"/>
      <c r="E191" s="284"/>
      <c r="F191" s="307" t="s">
        <v>432</v>
      </c>
      <c r="G191" s="284"/>
      <c r="H191" s="284" t="s">
        <v>525</v>
      </c>
      <c r="I191" s="284" t="s">
        <v>467</v>
      </c>
      <c r="J191" s="284"/>
      <c r="K191" s="332"/>
    </row>
    <row r="192" s="1" customFormat="1" ht="15" customHeight="1">
      <c r="B192" s="309"/>
      <c r="C192" s="345" t="s">
        <v>526</v>
      </c>
      <c r="D192" s="284"/>
      <c r="E192" s="284"/>
      <c r="F192" s="307" t="s">
        <v>432</v>
      </c>
      <c r="G192" s="284"/>
      <c r="H192" s="284" t="s">
        <v>527</v>
      </c>
      <c r="I192" s="284" t="s">
        <v>467</v>
      </c>
      <c r="J192" s="284"/>
      <c r="K192" s="332"/>
    </row>
    <row r="193" s="1" customFormat="1" ht="15" customHeight="1">
      <c r="B193" s="309"/>
      <c r="C193" s="345" t="s">
        <v>528</v>
      </c>
      <c r="D193" s="284"/>
      <c r="E193" s="284"/>
      <c r="F193" s="307" t="s">
        <v>438</v>
      </c>
      <c r="G193" s="284"/>
      <c r="H193" s="284" t="s">
        <v>529</v>
      </c>
      <c r="I193" s="284" t="s">
        <v>467</v>
      </c>
      <c r="J193" s="284"/>
      <c r="K193" s="332"/>
    </row>
    <row r="194" s="1" customFormat="1" ht="15" customHeight="1">
      <c r="B194" s="338"/>
      <c r="C194" s="347"/>
      <c r="D194" s="318"/>
      <c r="E194" s="318"/>
      <c r="F194" s="318"/>
      <c r="G194" s="318"/>
      <c r="H194" s="318"/>
      <c r="I194" s="318"/>
      <c r="J194" s="318"/>
      <c r="K194" s="339"/>
    </row>
    <row r="195" s="1" customFormat="1" ht="18.75" customHeight="1">
      <c r="B195" s="320"/>
      <c r="C195" s="330"/>
      <c r="D195" s="330"/>
      <c r="E195" s="330"/>
      <c r="F195" s="340"/>
      <c r="G195" s="330"/>
      <c r="H195" s="330"/>
      <c r="I195" s="330"/>
      <c r="J195" s="330"/>
      <c r="K195" s="320"/>
    </row>
    <row r="196" s="1" customFormat="1" ht="18.75" customHeight="1">
      <c r="B196" s="320"/>
      <c r="C196" s="330"/>
      <c r="D196" s="330"/>
      <c r="E196" s="330"/>
      <c r="F196" s="340"/>
      <c r="G196" s="330"/>
      <c r="H196" s="330"/>
      <c r="I196" s="330"/>
      <c r="J196" s="330"/>
      <c r="K196" s="320"/>
    </row>
    <row r="197" s="1" customFormat="1" ht="18.75" customHeight="1">
      <c r="B197" s="292"/>
      <c r="C197" s="292"/>
      <c r="D197" s="292"/>
      <c r="E197" s="292"/>
      <c r="F197" s="292"/>
      <c r="G197" s="292"/>
      <c r="H197" s="292"/>
      <c r="I197" s="292"/>
      <c r="J197" s="292"/>
      <c r="K197" s="292"/>
    </row>
    <row r="198" s="1" customFormat="1" ht="13.5">
      <c r="B198" s="271"/>
      <c r="C198" s="272"/>
      <c r="D198" s="272"/>
      <c r="E198" s="272"/>
      <c r="F198" s="272"/>
      <c r="G198" s="272"/>
      <c r="H198" s="272"/>
      <c r="I198" s="272"/>
      <c r="J198" s="272"/>
      <c r="K198" s="273"/>
    </row>
    <row r="199" s="1" customFormat="1" ht="21">
      <c r="B199" s="274"/>
      <c r="C199" s="275" t="s">
        <v>530</v>
      </c>
      <c r="D199" s="275"/>
      <c r="E199" s="275"/>
      <c r="F199" s="275"/>
      <c r="G199" s="275"/>
      <c r="H199" s="275"/>
      <c r="I199" s="275"/>
      <c r="J199" s="275"/>
      <c r="K199" s="276"/>
    </row>
    <row r="200" s="1" customFormat="1" ht="25.5" customHeight="1">
      <c r="B200" s="274"/>
      <c r="C200" s="348" t="s">
        <v>531</v>
      </c>
      <c r="D200" s="348"/>
      <c r="E200" s="348"/>
      <c r="F200" s="348" t="s">
        <v>532</v>
      </c>
      <c r="G200" s="349"/>
      <c r="H200" s="348" t="s">
        <v>533</v>
      </c>
      <c r="I200" s="348"/>
      <c r="J200" s="348"/>
      <c r="K200" s="276"/>
    </row>
    <row r="201" s="1" customFormat="1" ht="5.25" customHeight="1">
      <c r="B201" s="309"/>
      <c r="C201" s="304"/>
      <c r="D201" s="304"/>
      <c r="E201" s="304"/>
      <c r="F201" s="304"/>
      <c r="G201" s="330"/>
      <c r="H201" s="304"/>
      <c r="I201" s="304"/>
      <c r="J201" s="304"/>
      <c r="K201" s="332"/>
    </row>
    <row r="202" s="1" customFormat="1" ht="15" customHeight="1">
      <c r="B202" s="309"/>
      <c r="C202" s="284" t="s">
        <v>523</v>
      </c>
      <c r="D202" s="284"/>
      <c r="E202" s="284"/>
      <c r="F202" s="307" t="s">
        <v>40</v>
      </c>
      <c r="G202" s="284"/>
      <c r="H202" s="284" t="s">
        <v>534</v>
      </c>
      <c r="I202" s="284"/>
      <c r="J202" s="284"/>
      <c r="K202" s="332"/>
    </row>
    <row r="203" s="1" customFormat="1" ht="15" customHeight="1">
      <c r="B203" s="309"/>
      <c r="C203" s="284"/>
      <c r="D203" s="284"/>
      <c r="E203" s="284"/>
      <c r="F203" s="307" t="s">
        <v>41</v>
      </c>
      <c r="G203" s="284"/>
      <c r="H203" s="284" t="s">
        <v>535</v>
      </c>
      <c r="I203" s="284"/>
      <c r="J203" s="284"/>
      <c r="K203" s="332"/>
    </row>
    <row r="204" s="1" customFormat="1" ht="15" customHeight="1">
      <c r="B204" s="309"/>
      <c r="C204" s="284"/>
      <c r="D204" s="284"/>
      <c r="E204" s="284"/>
      <c r="F204" s="307" t="s">
        <v>44</v>
      </c>
      <c r="G204" s="284"/>
      <c r="H204" s="284" t="s">
        <v>536</v>
      </c>
      <c r="I204" s="284"/>
      <c r="J204" s="284"/>
      <c r="K204" s="332"/>
    </row>
    <row r="205" s="1" customFormat="1" ht="15" customHeight="1">
      <c r="B205" s="309"/>
      <c r="C205" s="284"/>
      <c r="D205" s="284"/>
      <c r="E205" s="284"/>
      <c r="F205" s="307" t="s">
        <v>42</v>
      </c>
      <c r="G205" s="284"/>
      <c r="H205" s="284" t="s">
        <v>537</v>
      </c>
      <c r="I205" s="284"/>
      <c r="J205" s="284"/>
      <c r="K205" s="332"/>
    </row>
    <row r="206" s="1" customFormat="1" ht="15" customHeight="1">
      <c r="B206" s="309"/>
      <c r="C206" s="284"/>
      <c r="D206" s="284"/>
      <c r="E206" s="284"/>
      <c r="F206" s="307" t="s">
        <v>43</v>
      </c>
      <c r="G206" s="284"/>
      <c r="H206" s="284" t="s">
        <v>538</v>
      </c>
      <c r="I206" s="284"/>
      <c r="J206" s="284"/>
      <c r="K206" s="332"/>
    </row>
    <row r="207" s="1" customFormat="1" ht="15" customHeight="1">
      <c r="B207" s="309"/>
      <c r="C207" s="284"/>
      <c r="D207" s="284"/>
      <c r="E207" s="284"/>
      <c r="F207" s="307"/>
      <c r="G207" s="284"/>
      <c r="H207" s="284"/>
      <c r="I207" s="284"/>
      <c r="J207" s="284"/>
      <c r="K207" s="332"/>
    </row>
    <row r="208" s="1" customFormat="1" ht="15" customHeight="1">
      <c r="B208" s="309"/>
      <c r="C208" s="284" t="s">
        <v>479</v>
      </c>
      <c r="D208" s="284"/>
      <c r="E208" s="284"/>
      <c r="F208" s="307" t="s">
        <v>76</v>
      </c>
      <c r="G208" s="284"/>
      <c r="H208" s="284" t="s">
        <v>539</v>
      </c>
      <c r="I208" s="284"/>
      <c r="J208" s="284"/>
      <c r="K208" s="332"/>
    </row>
    <row r="209" s="1" customFormat="1" ht="15" customHeight="1">
      <c r="B209" s="309"/>
      <c r="C209" s="284"/>
      <c r="D209" s="284"/>
      <c r="E209" s="284"/>
      <c r="F209" s="307" t="s">
        <v>374</v>
      </c>
      <c r="G209" s="284"/>
      <c r="H209" s="284" t="s">
        <v>375</v>
      </c>
      <c r="I209" s="284"/>
      <c r="J209" s="284"/>
      <c r="K209" s="332"/>
    </row>
    <row r="210" s="1" customFormat="1" ht="15" customHeight="1">
      <c r="B210" s="309"/>
      <c r="C210" s="284"/>
      <c r="D210" s="284"/>
      <c r="E210" s="284"/>
      <c r="F210" s="307" t="s">
        <v>372</v>
      </c>
      <c r="G210" s="284"/>
      <c r="H210" s="284" t="s">
        <v>540</v>
      </c>
      <c r="I210" s="284"/>
      <c r="J210" s="284"/>
      <c r="K210" s="332"/>
    </row>
    <row r="211" s="1" customFormat="1" ht="15" customHeight="1">
      <c r="B211" s="350"/>
      <c r="C211" s="284"/>
      <c r="D211" s="284"/>
      <c r="E211" s="284"/>
      <c r="F211" s="307" t="s">
        <v>376</v>
      </c>
      <c r="G211" s="345"/>
      <c r="H211" s="336" t="s">
        <v>377</v>
      </c>
      <c r="I211" s="336"/>
      <c r="J211" s="336"/>
      <c r="K211" s="351"/>
    </row>
    <row r="212" s="1" customFormat="1" ht="15" customHeight="1">
      <c r="B212" s="350"/>
      <c r="C212" s="284"/>
      <c r="D212" s="284"/>
      <c r="E212" s="284"/>
      <c r="F212" s="307" t="s">
        <v>378</v>
      </c>
      <c r="G212" s="345"/>
      <c r="H212" s="336" t="s">
        <v>541</v>
      </c>
      <c r="I212" s="336"/>
      <c r="J212" s="336"/>
      <c r="K212" s="351"/>
    </row>
    <row r="213" s="1" customFormat="1" ht="15" customHeight="1">
      <c r="B213" s="350"/>
      <c r="C213" s="284"/>
      <c r="D213" s="284"/>
      <c r="E213" s="284"/>
      <c r="F213" s="307"/>
      <c r="G213" s="345"/>
      <c r="H213" s="336"/>
      <c r="I213" s="336"/>
      <c r="J213" s="336"/>
      <c r="K213" s="351"/>
    </row>
    <row r="214" s="1" customFormat="1" ht="15" customHeight="1">
      <c r="B214" s="350"/>
      <c r="C214" s="284" t="s">
        <v>503</v>
      </c>
      <c r="D214" s="284"/>
      <c r="E214" s="284"/>
      <c r="F214" s="307">
        <v>1</v>
      </c>
      <c r="G214" s="345"/>
      <c r="H214" s="336" t="s">
        <v>542</v>
      </c>
      <c r="I214" s="336"/>
      <c r="J214" s="336"/>
      <c r="K214" s="351"/>
    </row>
    <row r="215" s="1" customFormat="1" ht="15" customHeight="1">
      <c r="B215" s="350"/>
      <c r="C215" s="284"/>
      <c r="D215" s="284"/>
      <c r="E215" s="284"/>
      <c r="F215" s="307">
        <v>2</v>
      </c>
      <c r="G215" s="345"/>
      <c r="H215" s="336" t="s">
        <v>543</v>
      </c>
      <c r="I215" s="336"/>
      <c r="J215" s="336"/>
      <c r="K215" s="351"/>
    </row>
    <row r="216" s="1" customFormat="1" ht="15" customHeight="1">
      <c r="B216" s="350"/>
      <c r="C216" s="284"/>
      <c r="D216" s="284"/>
      <c r="E216" s="284"/>
      <c r="F216" s="307">
        <v>3</v>
      </c>
      <c r="G216" s="345"/>
      <c r="H216" s="336" t="s">
        <v>544</v>
      </c>
      <c r="I216" s="336"/>
      <c r="J216" s="336"/>
      <c r="K216" s="351"/>
    </row>
    <row r="217" s="1" customFormat="1" ht="15" customHeight="1">
      <c r="B217" s="350"/>
      <c r="C217" s="284"/>
      <c r="D217" s="284"/>
      <c r="E217" s="284"/>
      <c r="F217" s="307">
        <v>4</v>
      </c>
      <c r="G217" s="345"/>
      <c r="H217" s="336" t="s">
        <v>545</v>
      </c>
      <c r="I217" s="336"/>
      <c r="J217" s="336"/>
      <c r="K217" s="351"/>
    </row>
    <row r="218" s="1" customFormat="1" ht="12.75" customHeight="1">
      <c r="B218" s="352"/>
      <c r="C218" s="353"/>
      <c r="D218" s="353"/>
      <c r="E218" s="353"/>
      <c r="F218" s="353"/>
      <c r="G218" s="353"/>
      <c r="H218" s="353"/>
      <c r="I218" s="353"/>
      <c r="J218" s="353"/>
      <c r="K218" s="35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PC-VIKTOR\Viktor Vaidis</dc:creator>
  <cp:lastModifiedBy>PC-VIKTOR\Viktor Vaidis</cp:lastModifiedBy>
  <dcterms:created xsi:type="dcterms:W3CDTF">2021-06-03T09:15:07Z</dcterms:created>
  <dcterms:modified xsi:type="dcterms:W3CDTF">2021-06-03T09:15:12Z</dcterms:modified>
</cp:coreProperties>
</file>